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X:\Avdeling\Helse- og omsorgsavdeling\Faggruppe UTVIKLING\05 Kompetanse- og tjenesteutviklingstilskudd\Rapporteringsskjemaer 2023\Våre skjemaer 23\"/>
    </mc:Choice>
  </mc:AlternateContent>
  <xr:revisionPtr revIDLastSave="0" documentId="8_{599FD395-4A3D-490E-915F-B9AD569D0C95}" xr6:coauthVersionLast="47" xr6:coauthVersionMax="47" xr10:uidLastSave="{00000000-0000-0000-0000-000000000000}"/>
  <bookViews>
    <workbookView xWindow="3855" yWindow="3855" windowWidth="28800" windowHeight="15285" activeTab="1" xr2:uid="{D5FCC2FD-277E-46DE-A075-B20C2955DAE5}"/>
  </bookViews>
  <sheets>
    <sheet name="Bare for statsforvalteren" sheetId="2" r:id="rId1"/>
    <sheet name="Rapportering" sheetId="1" r:id="rId2"/>
    <sheet name="backend (Ikke rør)" sheetId="3" state="hidden" r:id="rId3"/>
    <sheet name="(UTDATA) for statsforvalteren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71" i="3" l="1"/>
  <c r="R71" i="3"/>
  <c r="S71" i="3"/>
  <c r="T71" i="3"/>
  <c r="U71" i="3"/>
  <c r="V71" i="3"/>
  <c r="W71" i="3"/>
  <c r="Q72" i="3"/>
  <c r="R72" i="3"/>
  <c r="S72" i="3"/>
  <c r="T72" i="3"/>
  <c r="U72" i="3"/>
  <c r="V72" i="3"/>
  <c r="W72" i="3"/>
  <c r="Q73" i="3"/>
  <c r="T73" i="3"/>
  <c r="U73" i="3"/>
  <c r="V73" i="3"/>
  <c r="W73" i="3"/>
  <c r="Q74" i="3"/>
  <c r="T74" i="3"/>
  <c r="U74" i="3"/>
  <c r="V74" i="3"/>
  <c r="W74" i="3"/>
  <c r="Q75" i="3"/>
  <c r="T75" i="3"/>
  <c r="U75" i="3"/>
  <c r="V75" i="3"/>
  <c r="W75" i="3"/>
  <c r="Q76" i="3"/>
  <c r="R76" i="3"/>
  <c r="T76" i="3"/>
  <c r="U76" i="3"/>
  <c r="V76" i="3"/>
  <c r="W76" i="3"/>
  <c r="R70" i="3"/>
  <c r="S70" i="3"/>
  <c r="T70" i="3"/>
  <c r="U70" i="3"/>
  <c r="V70" i="3"/>
  <c r="W70" i="3"/>
  <c r="Q70" i="3"/>
  <c r="BC357" i="3"/>
  <c r="BC358" i="3"/>
  <c r="BC359" i="3"/>
  <c r="BC360" i="3"/>
  <c r="BC361" i="3"/>
  <c r="BC362" i="3"/>
  <c r="BC363" i="3"/>
  <c r="BC364" i="3"/>
  <c r="BC365" i="3"/>
  <c r="BC366" i="3"/>
  <c r="BC367" i="3"/>
  <c r="BC368" i="3"/>
  <c r="BC369" i="3"/>
  <c r="BC370" i="3"/>
  <c r="BC371" i="3"/>
  <c r="BC372" i="3"/>
  <c r="BC373" i="3"/>
  <c r="BC374" i="3"/>
  <c r="BC375" i="3"/>
  <c r="BC376" i="3"/>
  <c r="BC377" i="3"/>
  <c r="BC378" i="3"/>
  <c r="BC379" i="3"/>
  <c r="BC380" i="3"/>
  <c r="BC381" i="3"/>
  <c r="BC382" i="3"/>
  <c r="BC383" i="3"/>
  <c r="BC384" i="3"/>
  <c r="BC385" i="3"/>
  <c r="BC386" i="3"/>
  <c r="BC387" i="3"/>
  <c r="BC388" i="3"/>
  <c r="BC389" i="3"/>
  <c r="BC390" i="3"/>
  <c r="BC391" i="3"/>
  <c r="BC392" i="3"/>
  <c r="BC393" i="3"/>
  <c r="BC394" i="3"/>
  <c r="BC395" i="3"/>
  <c r="BC396" i="3"/>
  <c r="BC397" i="3"/>
  <c r="BC398" i="3"/>
  <c r="BC399" i="3"/>
  <c r="BC400" i="3"/>
  <c r="BC401" i="3"/>
  <c r="BC402" i="3"/>
  <c r="BC403" i="3"/>
  <c r="BC404" i="3"/>
  <c r="BC405" i="3"/>
  <c r="BC406" i="3"/>
  <c r="BC407" i="3"/>
  <c r="BC408" i="3"/>
  <c r="BC409" i="3"/>
  <c r="BC410" i="3"/>
  <c r="BC411" i="3"/>
  <c r="BC412" i="3"/>
  <c r="BC413" i="3"/>
  <c r="BC414" i="3"/>
  <c r="BC415" i="3"/>
  <c r="BC416" i="3"/>
  <c r="BC417" i="3"/>
  <c r="BC418" i="3"/>
  <c r="BC419" i="3"/>
  <c r="BC420" i="3"/>
  <c r="BC421" i="3"/>
  <c r="BC422" i="3"/>
  <c r="BC423" i="3"/>
  <c r="BC424" i="3"/>
  <c r="BC425" i="3"/>
  <c r="BC426" i="3"/>
  <c r="BC427" i="3"/>
  <c r="BC428" i="3"/>
  <c r="BC429" i="3"/>
  <c r="BC430" i="3"/>
  <c r="BC431" i="3"/>
  <c r="BC432" i="3"/>
  <c r="BC433" i="3"/>
  <c r="BC434" i="3"/>
  <c r="BC435" i="3"/>
  <c r="BC436" i="3"/>
  <c r="BC437" i="3"/>
  <c r="BC438" i="3"/>
  <c r="BC439" i="3"/>
  <c r="BC440" i="3"/>
  <c r="BC441" i="3"/>
  <c r="BC442" i="3"/>
  <c r="BC443" i="3"/>
  <c r="BC444" i="3"/>
  <c r="BC445" i="3"/>
  <c r="BC446" i="3"/>
  <c r="BC447" i="3"/>
  <c r="BC448" i="3"/>
  <c r="BC449" i="3"/>
  <c r="BC450" i="3"/>
  <c r="BC451" i="3"/>
  <c r="BC452" i="3"/>
  <c r="BC453" i="3"/>
  <c r="BC454" i="3"/>
  <c r="BC455" i="3"/>
  <c r="BC456" i="3"/>
  <c r="BC457" i="3"/>
  <c r="BC458" i="3"/>
  <c r="BC459" i="3"/>
  <c r="BC460" i="3"/>
  <c r="BC461" i="3"/>
  <c r="BC462" i="3"/>
  <c r="BC463" i="3"/>
  <c r="BC464" i="3"/>
  <c r="BC465" i="3"/>
  <c r="BC466" i="3"/>
  <c r="BC467" i="3"/>
  <c r="BC468" i="3"/>
  <c r="BC469" i="3"/>
  <c r="BC470" i="3"/>
  <c r="BC471" i="3"/>
  <c r="BC472" i="3"/>
  <c r="BC473" i="3"/>
  <c r="BC474" i="3"/>
  <c r="BC475" i="3"/>
  <c r="BC476" i="3"/>
  <c r="BC477" i="3"/>
  <c r="BC478" i="3"/>
  <c r="BC479" i="3"/>
  <c r="BC480" i="3"/>
  <c r="BC481" i="3"/>
  <c r="BC482" i="3"/>
  <c r="BC483" i="3"/>
  <c r="BC484" i="3"/>
  <c r="BC485" i="3"/>
  <c r="BC486" i="3"/>
  <c r="BC487" i="3"/>
  <c r="BC488" i="3"/>
  <c r="BC489" i="3"/>
  <c r="BC490" i="3"/>
  <c r="BC491" i="3"/>
  <c r="BC492" i="3"/>
  <c r="BC493" i="3"/>
  <c r="BC494" i="3"/>
  <c r="BC495" i="3"/>
  <c r="BC496" i="3"/>
  <c r="BC497" i="3"/>
  <c r="BC498" i="3"/>
  <c r="BC499" i="3"/>
  <c r="BC500" i="3"/>
  <c r="BC501" i="3"/>
  <c r="BC502" i="3"/>
  <c r="BC503" i="3"/>
  <c r="BC504" i="3"/>
  <c r="BC505" i="3"/>
  <c r="BC506" i="3"/>
  <c r="BC507" i="3"/>
  <c r="BC508" i="3"/>
  <c r="BC509" i="3"/>
  <c r="BC510" i="3"/>
  <c r="BC511" i="3"/>
  <c r="BC512" i="3"/>
  <c r="BC513" i="3"/>
  <c r="BC514" i="3"/>
  <c r="BC515" i="3"/>
  <c r="BC516" i="3"/>
  <c r="BC517" i="3"/>
  <c r="BC518" i="3"/>
  <c r="BC519" i="3"/>
  <c r="BC520" i="3"/>
  <c r="BC521" i="3"/>
  <c r="BC522" i="3"/>
  <c r="BC523" i="3"/>
  <c r="BC524" i="3"/>
  <c r="BC525" i="3"/>
  <c r="BC526" i="3"/>
  <c r="BC527" i="3"/>
  <c r="BC528" i="3"/>
  <c r="BC529" i="3"/>
  <c r="BC530" i="3"/>
  <c r="BC531" i="3"/>
  <c r="BC532" i="3"/>
  <c r="BC533" i="3"/>
  <c r="BC534" i="3"/>
  <c r="BC535" i="3"/>
  <c r="BC536" i="3"/>
  <c r="BC537" i="3"/>
  <c r="BC538" i="3"/>
  <c r="BC539" i="3"/>
  <c r="BC540" i="3"/>
  <c r="BC541" i="3"/>
  <c r="BC542" i="3"/>
  <c r="BC543" i="3"/>
  <c r="BC544" i="3"/>
  <c r="BC545" i="3"/>
  <c r="BC546" i="3"/>
  <c r="BC547" i="3"/>
  <c r="BC548" i="3"/>
  <c r="BC549" i="3"/>
  <c r="BC550" i="3"/>
  <c r="BC551" i="3"/>
  <c r="BC552" i="3"/>
  <c r="BC553" i="3"/>
  <c r="BC554" i="3"/>
  <c r="BC555" i="3"/>
  <c r="BC556" i="3"/>
  <c r="BC557" i="3"/>
  <c r="BC558" i="3"/>
  <c r="BC559" i="3"/>
  <c r="BC560" i="3"/>
  <c r="BC561" i="3"/>
  <c r="BC562" i="3"/>
  <c r="BC563" i="3"/>
  <c r="BC564" i="3"/>
  <c r="BC565" i="3"/>
  <c r="BC566" i="3"/>
  <c r="BC567" i="3"/>
  <c r="BC568" i="3"/>
  <c r="BC569" i="3"/>
  <c r="BC570" i="3"/>
  <c r="BC571" i="3"/>
  <c r="BC572" i="3"/>
  <c r="BC573" i="3"/>
  <c r="BC574" i="3"/>
  <c r="BC575" i="3"/>
  <c r="BC576" i="3"/>
  <c r="BC577" i="3"/>
  <c r="BC578" i="3"/>
  <c r="BC579" i="3"/>
  <c r="BC580" i="3"/>
  <c r="BC581" i="3"/>
  <c r="BC582" i="3"/>
  <c r="BC583" i="3"/>
  <c r="BC584" i="3"/>
  <c r="BC585" i="3"/>
  <c r="BC586" i="3"/>
  <c r="BC587" i="3"/>
  <c r="BC588" i="3"/>
  <c r="BC589" i="3"/>
  <c r="BC590" i="3"/>
  <c r="BC591" i="3"/>
  <c r="BC592" i="3"/>
  <c r="BC593" i="3"/>
  <c r="BC594" i="3"/>
  <c r="BC595" i="3"/>
  <c r="BC596" i="3"/>
  <c r="BC597" i="3"/>
  <c r="BC598" i="3"/>
  <c r="BC599" i="3"/>
  <c r="BC600" i="3"/>
  <c r="BC601" i="3"/>
  <c r="BC602" i="3"/>
  <c r="AX357" i="3"/>
  <c r="AY357" i="3"/>
  <c r="AZ357" i="3"/>
  <c r="AX358" i="3"/>
  <c r="AY358" i="3"/>
  <c r="AZ358" i="3"/>
  <c r="AX359" i="3"/>
  <c r="AY359" i="3"/>
  <c r="AZ359" i="3"/>
  <c r="AX360" i="3"/>
  <c r="AY360" i="3"/>
  <c r="AZ360" i="3"/>
  <c r="AX361" i="3"/>
  <c r="AY361" i="3"/>
  <c r="AZ361" i="3"/>
  <c r="AX362" i="3"/>
  <c r="AY362" i="3"/>
  <c r="AZ362" i="3"/>
  <c r="AX363" i="3"/>
  <c r="AY363" i="3"/>
  <c r="AZ363" i="3"/>
  <c r="AX364" i="3"/>
  <c r="AY364" i="3"/>
  <c r="AZ364" i="3"/>
  <c r="AX365" i="3"/>
  <c r="AY365" i="3"/>
  <c r="AZ365" i="3"/>
  <c r="AX366" i="3"/>
  <c r="AY366" i="3"/>
  <c r="AZ366" i="3"/>
  <c r="AX367" i="3"/>
  <c r="AY367" i="3"/>
  <c r="AZ367" i="3"/>
  <c r="AX368" i="3"/>
  <c r="AY368" i="3"/>
  <c r="AZ368" i="3"/>
  <c r="AX369" i="3"/>
  <c r="AY369" i="3"/>
  <c r="AZ369" i="3"/>
  <c r="AX370" i="3"/>
  <c r="AY370" i="3"/>
  <c r="AZ370" i="3"/>
  <c r="AX371" i="3"/>
  <c r="AY371" i="3"/>
  <c r="AZ371" i="3"/>
  <c r="AX372" i="3"/>
  <c r="AY372" i="3"/>
  <c r="AZ372" i="3"/>
  <c r="AX373" i="3"/>
  <c r="AY373" i="3"/>
  <c r="AZ373" i="3"/>
  <c r="AX374" i="3"/>
  <c r="AY374" i="3"/>
  <c r="AZ374" i="3"/>
  <c r="AX375" i="3"/>
  <c r="AY375" i="3"/>
  <c r="AZ375" i="3"/>
  <c r="AX376" i="3"/>
  <c r="AY376" i="3"/>
  <c r="AZ376" i="3"/>
  <c r="AX377" i="3"/>
  <c r="AY377" i="3"/>
  <c r="AZ377" i="3"/>
  <c r="AX378" i="3"/>
  <c r="AY378" i="3"/>
  <c r="AZ378" i="3"/>
  <c r="AX379" i="3"/>
  <c r="AY379" i="3"/>
  <c r="AZ379" i="3"/>
  <c r="AX380" i="3"/>
  <c r="AY380" i="3"/>
  <c r="AZ380" i="3"/>
  <c r="AX381" i="3"/>
  <c r="AY381" i="3"/>
  <c r="AZ381" i="3"/>
  <c r="AX382" i="3"/>
  <c r="AY382" i="3"/>
  <c r="AZ382" i="3"/>
  <c r="AX383" i="3"/>
  <c r="AY383" i="3"/>
  <c r="AZ383" i="3"/>
  <c r="AX384" i="3"/>
  <c r="AY384" i="3"/>
  <c r="AZ384" i="3"/>
  <c r="AX385" i="3"/>
  <c r="AY385" i="3"/>
  <c r="AZ385" i="3"/>
  <c r="AX386" i="3"/>
  <c r="AY386" i="3"/>
  <c r="AZ386" i="3"/>
  <c r="AX387" i="3"/>
  <c r="AY387" i="3"/>
  <c r="AZ387" i="3"/>
  <c r="AX388" i="3"/>
  <c r="AY388" i="3"/>
  <c r="AZ388" i="3"/>
  <c r="AX389" i="3"/>
  <c r="AY389" i="3"/>
  <c r="AZ389" i="3"/>
  <c r="AX390" i="3"/>
  <c r="AY390" i="3"/>
  <c r="AZ390" i="3"/>
  <c r="AX391" i="3"/>
  <c r="AY391" i="3"/>
  <c r="AZ391" i="3"/>
  <c r="AX392" i="3"/>
  <c r="AY392" i="3"/>
  <c r="AZ392" i="3"/>
  <c r="AX393" i="3"/>
  <c r="AY393" i="3"/>
  <c r="AZ393" i="3"/>
  <c r="AX394" i="3"/>
  <c r="AY394" i="3"/>
  <c r="AZ394" i="3"/>
  <c r="AX395" i="3"/>
  <c r="AY395" i="3"/>
  <c r="AZ395" i="3"/>
  <c r="AX396" i="3"/>
  <c r="AY396" i="3"/>
  <c r="AZ396" i="3"/>
  <c r="AX397" i="3"/>
  <c r="AY397" i="3"/>
  <c r="AZ397" i="3"/>
  <c r="AX398" i="3"/>
  <c r="AY398" i="3"/>
  <c r="AZ398" i="3"/>
  <c r="AX399" i="3"/>
  <c r="AY399" i="3"/>
  <c r="AZ399" i="3"/>
  <c r="AX400" i="3"/>
  <c r="AY400" i="3"/>
  <c r="AZ400" i="3"/>
  <c r="AX401" i="3"/>
  <c r="AY401" i="3"/>
  <c r="AZ401" i="3"/>
  <c r="AX402" i="3"/>
  <c r="AY402" i="3"/>
  <c r="AZ402" i="3"/>
  <c r="AX403" i="3"/>
  <c r="AY403" i="3"/>
  <c r="AZ403" i="3"/>
  <c r="AX404" i="3"/>
  <c r="AY404" i="3"/>
  <c r="AZ404" i="3"/>
  <c r="AX405" i="3"/>
  <c r="AY405" i="3"/>
  <c r="AZ405" i="3"/>
  <c r="AX406" i="3"/>
  <c r="AY406" i="3"/>
  <c r="AZ406" i="3"/>
  <c r="AX407" i="3"/>
  <c r="AY407" i="3"/>
  <c r="AZ407" i="3"/>
  <c r="AX408" i="3"/>
  <c r="AY408" i="3"/>
  <c r="AZ408" i="3"/>
  <c r="AX409" i="3"/>
  <c r="AY409" i="3"/>
  <c r="AZ409" i="3"/>
  <c r="AX410" i="3"/>
  <c r="AY410" i="3"/>
  <c r="AZ410" i="3"/>
  <c r="AX411" i="3"/>
  <c r="AY411" i="3"/>
  <c r="AZ411" i="3"/>
  <c r="AX412" i="3"/>
  <c r="AY412" i="3"/>
  <c r="AZ412" i="3"/>
  <c r="AX413" i="3"/>
  <c r="AY413" i="3"/>
  <c r="AZ413" i="3"/>
  <c r="AX414" i="3"/>
  <c r="AY414" i="3"/>
  <c r="AZ414" i="3"/>
  <c r="AX415" i="3"/>
  <c r="AY415" i="3"/>
  <c r="AZ415" i="3"/>
  <c r="AX416" i="3"/>
  <c r="AY416" i="3"/>
  <c r="AZ416" i="3"/>
  <c r="AX417" i="3"/>
  <c r="AY417" i="3"/>
  <c r="AZ417" i="3"/>
  <c r="AX418" i="3"/>
  <c r="AY418" i="3"/>
  <c r="AZ418" i="3"/>
  <c r="AX419" i="3"/>
  <c r="AY419" i="3"/>
  <c r="AZ419" i="3"/>
  <c r="AX420" i="3"/>
  <c r="AY420" i="3"/>
  <c r="AZ420" i="3"/>
  <c r="AX421" i="3"/>
  <c r="AY421" i="3"/>
  <c r="AZ421" i="3"/>
  <c r="AX422" i="3"/>
  <c r="AY422" i="3"/>
  <c r="AZ422" i="3"/>
  <c r="AX423" i="3"/>
  <c r="AY423" i="3"/>
  <c r="AZ423" i="3"/>
  <c r="AX424" i="3"/>
  <c r="AY424" i="3"/>
  <c r="AZ424" i="3"/>
  <c r="AX425" i="3"/>
  <c r="AY425" i="3"/>
  <c r="AZ425" i="3"/>
  <c r="AX426" i="3"/>
  <c r="AY426" i="3"/>
  <c r="AZ426" i="3"/>
  <c r="AX427" i="3"/>
  <c r="AY427" i="3"/>
  <c r="AZ427" i="3"/>
  <c r="AX428" i="3"/>
  <c r="AY428" i="3"/>
  <c r="AZ428" i="3"/>
  <c r="AX429" i="3"/>
  <c r="AY429" i="3"/>
  <c r="AZ429" i="3"/>
  <c r="AX430" i="3"/>
  <c r="AY430" i="3"/>
  <c r="AZ430" i="3"/>
  <c r="AX431" i="3"/>
  <c r="AY431" i="3"/>
  <c r="AZ431" i="3"/>
  <c r="AX432" i="3"/>
  <c r="AY432" i="3"/>
  <c r="AZ432" i="3"/>
  <c r="AX433" i="3"/>
  <c r="AY433" i="3"/>
  <c r="AZ433" i="3"/>
  <c r="AX434" i="3"/>
  <c r="AY434" i="3"/>
  <c r="AZ434" i="3"/>
  <c r="AX435" i="3"/>
  <c r="AY435" i="3"/>
  <c r="AZ435" i="3"/>
  <c r="AX436" i="3"/>
  <c r="AY436" i="3"/>
  <c r="AZ436" i="3"/>
  <c r="AX437" i="3"/>
  <c r="AY437" i="3"/>
  <c r="AZ437" i="3"/>
  <c r="AX438" i="3"/>
  <c r="AY438" i="3"/>
  <c r="AZ438" i="3"/>
  <c r="AX439" i="3"/>
  <c r="AY439" i="3"/>
  <c r="AZ439" i="3"/>
  <c r="AX440" i="3"/>
  <c r="AY440" i="3"/>
  <c r="AZ440" i="3"/>
  <c r="AX441" i="3"/>
  <c r="AY441" i="3"/>
  <c r="AZ441" i="3"/>
  <c r="AX442" i="3"/>
  <c r="AY442" i="3"/>
  <c r="AZ442" i="3"/>
  <c r="AX443" i="3"/>
  <c r="AY443" i="3"/>
  <c r="AZ443" i="3"/>
  <c r="AX444" i="3"/>
  <c r="AY444" i="3"/>
  <c r="AZ444" i="3"/>
  <c r="AX445" i="3"/>
  <c r="AY445" i="3"/>
  <c r="AZ445" i="3"/>
  <c r="AX446" i="3"/>
  <c r="AY446" i="3"/>
  <c r="AZ446" i="3"/>
  <c r="AX447" i="3"/>
  <c r="AY447" i="3"/>
  <c r="AZ447" i="3"/>
  <c r="AX448" i="3"/>
  <c r="AY448" i="3"/>
  <c r="AZ448" i="3"/>
  <c r="AX449" i="3"/>
  <c r="AY449" i="3"/>
  <c r="AZ449" i="3"/>
  <c r="AX450" i="3"/>
  <c r="AY450" i="3"/>
  <c r="AZ450" i="3"/>
  <c r="AX451" i="3"/>
  <c r="AY451" i="3"/>
  <c r="AZ451" i="3"/>
  <c r="AX452" i="3"/>
  <c r="AY452" i="3"/>
  <c r="AZ452" i="3"/>
  <c r="AX453" i="3"/>
  <c r="AY453" i="3"/>
  <c r="AZ453" i="3"/>
  <c r="AX454" i="3"/>
  <c r="AY454" i="3"/>
  <c r="AZ454" i="3"/>
  <c r="AX455" i="3"/>
  <c r="AY455" i="3"/>
  <c r="AZ455" i="3"/>
  <c r="AX456" i="3"/>
  <c r="AY456" i="3"/>
  <c r="AZ456" i="3"/>
  <c r="AX457" i="3"/>
  <c r="AY457" i="3"/>
  <c r="AZ457" i="3"/>
  <c r="AX458" i="3"/>
  <c r="AY458" i="3"/>
  <c r="AZ458" i="3"/>
  <c r="AX459" i="3"/>
  <c r="AY459" i="3"/>
  <c r="AZ459" i="3"/>
  <c r="AX460" i="3"/>
  <c r="AY460" i="3"/>
  <c r="AZ460" i="3"/>
  <c r="AX461" i="3"/>
  <c r="AY461" i="3"/>
  <c r="AZ461" i="3"/>
  <c r="AX462" i="3"/>
  <c r="AY462" i="3"/>
  <c r="AZ462" i="3"/>
  <c r="AX463" i="3"/>
  <c r="AY463" i="3"/>
  <c r="AZ463" i="3"/>
  <c r="AX464" i="3"/>
  <c r="AY464" i="3"/>
  <c r="AZ464" i="3"/>
  <c r="AX465" i="3"/>
  <c r="AY465" i="3"/>
  <c r="AZ465" i="3"/>
  <c r="AX466" i="3"/>
  <c r="AY466" i="3"/>
  <c r="AZ466" i="3"/>
  <c r="AX467" i="3"/>
  <c r="AY467" i="3"/>
  <c r="AZ467" i="3"/>
  <c r="AX468" i="3"/>
  <c r="AY468" i="3"/>
  <c r="AZ468" i="3"/>
  <c r="AX469" i="3"/>
  <c r="AY469" i="3"/>
  <c r="AZ469" i="3"/>
  <c r="AX470" i="3"/>
  <c r="AY470" i="3"/>
  <c r="AZ470" i="3"/>
  <c r="AX471" i="3"/>
  <c r="AY471" i="3"/>
  <c r="AZ471" i="3"/>
  <c r="AX472" i="3"/>
  <c r="AY472" i="3"/>
  <c r="AZ472" i="3"/>
  <c r="AX473" i="3"/>
  <c r="AY473" i="3"/>
  <c r="AZ473" i="3"/>
  <c r="AX474" i="3"/>
  <c r="AY474" i="3"/>
  <c r="AZ474" i="3"/>
  <c r="AX475" i="3"/>
  <c r="AY475" i="3"/>
  <c r="AZ475" i="3"/>
  <c r="AX476" i="3"/>
  <c r="AY476" i="3"/>
  <c r="AZ476" i="3"/>
  <c r="AX477" i="3"/>
  <c r="AY477" i="3"/>
  <c r="AZ477" i="3"/>
  <c r="AX478" i="3"/>
  <c r="AY478" i="3"/>
  <c r="AZ478" i="3"/>
  <c r="AX479" i="3"/>
  <c r="AY479" i="3"/>
  <c r="AZ479" i="3"/>
  <c r="AX480" i="3"/>
  <c r="AY480" i="3"/>
  <c r="AZ480" i="3"/>
  <c r="AX481" i="3"/>
  <c r="AY481" i="3"/>
  <c r="AZ481" i="3"/>
  <c r="AX482" i="3"/>
  <c r="AY482" i="3"/>
  <c r="AZ482" i="3"/>
  <c r="AX483" i="3"/>
  <c r="AY483" i="3"/>
  <c r="AZ483" i="3"/>
  <c r="AX484" i="3"/>
  <c r="AY484" i="3"/>
  <c r="AZ484" i="3"/>
  <c r="AX485" i="3"/>
  <c r="AY485" i="3"/>
  <c r="AZ485" i="3"/>
  <c r="AX486" i="3"/>
  <c r="AY486" i="3"/>
  <c r="AZ486" i="3"/>
  <c r="AX487" i="3"/>
  <c r="AY487" i="3"/>
  <c r="AZ487" i="3"/>
  <c r="AX488" i="3"/>
  <c r="AY488" i="3"/>
  <c r="AZ488" i="3"/>
  <c r="AX489" i="3"/>
  <c r="AY489" i="3"/>
  <c r="AZ489" i="3"/>
  <c r="AX490" i="3"/>
  <c r="AY490" i="3"/>
  <c r="AZ490" i="3"/>
  <c r="AX491" i="3"/>
  <c r="AY491" i="3"/>
  <c r="AZ491" i="3"/>
  <c r="AX492" i="3"/>
  <c r="AY492" i="3"/>
  <c r="AZ492" i="3"/>
  <c r="AX493" i="3"/>
  <c r="AY493" i="3"/>
  <c r="AZ493" i="3"/>
  <c r="AX494" i="3"/>
  <c r="AY494" i="3"/>
  <c r="AZ494" i="3"/>
  <c r="AX495" i="3"/>
  <c r="AY495" i="3"/>
  <c r="AZ495" i="3"/>
  <c r="AX496" i="3"/>
  <c r="AY496" i="3"/>
  <c r="AZ496" i="3"/>
  <c r="AX497" i="3"/>
  <c r="AY497" i="3"/>
  <c r="AZ497" i="3"/>
  <c r="AX498" i="3"/>
  <c r="AY498" i="3"/>
  <c r="AZ498" i="3"/>
  <c r="AX499" i="3"/>
  <c r="AY499" i="3"/>
  <c r="AZ499" i="3"/>
  <c r="AX500" i="3"/>
  <c r="AY500" i="3"/>
  <c r="AZ500" i="3"/>
  <c r="AX501" i="3"/>
  <c r="AY501" i="3"/>
  <c r="AZ501" i="3"/>
  <c r="AX502" i="3"/>
  <c r="AY502" i="3"/>
  <c r="AZ502" i="3"/>
  <c r="AX503" i="3"/>
  <c r="AY503" i="3"/>
  <c r="AZ503" i="3"/>
  <c r="AX504" i="3"/>
  <c r="AY504" i="3"/>
  <c r="AZ504" i="3"/>
  <c r="AX505" i="3"/>
  <c r="AY505" i="3"/>
  <c r="AZ505" i="3"/>
  <c r="AX506" i="3"/>
  <c r="AY506" i="3"/>
  <c r="AZ506" i="3"/>
  <c r="AX507" i="3"/>
  <c r="AY507" i="3"/>
  <c r="AZ507" i="3"/>
  <c r="AX508" i="3"/>
  <c r="AY508" i="3"/>
  <c r="AZ508" i="3"/>
  <c r="AX509" i="3"/>
  <c r="AY509" i="3"/>
  <c r="AZ509" i="3"/>
  <c r="AX510" i="3"/>
  <c r="AY510" i="3"/>
  <c r="AZ510" i="3"/>
  <c r="AX511" i="3"/>
  <c r="AY511" i="3"/>
  <c r="AZ511" i="3"/>
  <c r="AX512" i="3"/>
  <c r="AY512" i="3"/>
  <c r="AZ512" i="3"/>
  <c r="AX513" i="3"/>
  <c r="AY513" i="3"/>
  <c r="AZ513" i="3"/>
  <c r="AX514" i="3"/>
  <c r="AY514" i="3"/>
  <c r="AZ514" i="3"/>
  <c r="AX515" i="3"/>
  <c r="AY515" i="3"/>
  <c r="AZ515" i="3"/>
  <c r="AX516" i="3"/>
  <c r="AY516" i="3"/>
  <c r="AZ516" i="3"/>
  <c r="AX517" i="3"/>
  <c r="AY517" i="3"/>
  <c r="AZ517" i="3"/>
  <c r="AX518" i="3"/>
  <c r="AY518" i="3"/>
  <c r="AZ518" i="3"/>
  <c r="AX519" i="3"/>
  <c r="AY519" i="3"/>
  <c r="AZ519" i="3"/>
  <c r="AX520" i="3"/>
  <c r="AY520" i="3"/>
  <c r="AZ520" i="3"/>
  <c r="AX521" i="3"/>
  <c r="AY521" i="3"/>
  <c r="AZ521" i="3"/>
  <c r="AX522" i="3"/>
  <c r="AY522" i="3"/>
  <c r="AZ522" i="3"/>
  <c r="AX523" i="3"/>
  <c r="AY523" i="3"/>
  <c r="AZ523" i="3"/>
  <c r="AX524" i="3"/>
  <c r="AY524" i="3"/>
  <c r="AZ524" i="3"/>
  <c r="AX525" i="3"/>
  <c r="AY525" i="3"/>
  <c r="AZ525" i="3"/>
  <c r="AX526" i="3"/>
  <c r="AY526" i="3"/>
  <c r="AZ526" i="3"/>
  <c r="AX527" i="3"/>
  <c r="AY527" i="3"/>
  <c r="AZ527" i="3"/>
  <c r="AX528" i="3"/>
  <c r="AY528" i="3"/>
  <c r="AZ528" i="3"/>
  <c r="AX529" i="3"/>
  <c r="AY529" i="3"/>
  <c r="AZ529" i="3"/>
  <c r="AX530" i="3"/>
  <c r="AY530" i="3"/>
  <c r="AZ530" i="3"/>
  <c r="AX531" i="3"/>
  <c r="AY531" i="3"/>
  <c r="AZ531" i="3"/>
  <c r="AX532" i="3"/>
  <c r="AY532" i="3"/>
  <c r="AZ532" i="3"/>
  <c r="AX533" i="3"/>
  <c r="AY533" i="3"/>
  <c r="AZ533" i="3"/>
  <c r="AX534" i="3"/>
  <c r="AY534" i="3"/>
  <c r="AZ534" i="3"/>
  <c r="AX535" i="3"/>
  <c r="AY535" i="3"/>
  <c r="AZ535" i="3"/>
  <c r="AX536" i="3"/>
  <c r="AY536" i="3"/>
  <c r="AZ536" i="3"/>
  <c r="AX537" i="3"/>
  <c r="AY537" i="3"/>
  <c r="AZ537" i="3"/>
  <c r="AX538" i="3"/>
  <c r="AY538" i="3"/>
  <c r="AZ538" i="3"/>
  <c r="AX539" i="3"/>
  <c r="AY539" i="3"/>
  <c r="AZ539" i="3"/>
  <c r="AX540" i="3"/>
  <c r="AY540" i="3"/>
  <c r="AZ540" i="3"/>
  <c r="AX541" i="3"/>
  <c r="AY541" i="3"/>
  <c r="AZ541" i="3"/>
  <c r="AX542" i="3"/>
  <c r="AY542" i="3"/>
  <c r="AZ542" i="3"/>
  <c r="AX543" i="3"/>
  <c r="AY543" i="3"/>
  <c r="AZ543" i="3"/>
  <c r="AX544" i="3"/>
  <c r="AY544" i="3"/>
  <c r="AZ544" i="3"/>
  <c r="AX545" i="3"/>
  <c r="AY545" i="3"/>
  <c r="AZ545" i="3"/>
  <c r="AX546" i="3"/>
  <c r="AY546" i="3"/>
  <c r="AZ546" i="3"/>
  <c r="AX547" i="3"/>
  <c r="AY547" i="3"/>
  <c r="AZ547" i="3"/>
  <c r="AX548" i="3"/>
  <c r="AY548" i="3"/>
  <c r="AZ548" i="3"/>
  <c r="AX549" i="3"/>
  <c r="AY549" i="3"/>
  <c r="AZ549" i="3"/>
  <c r="AX550" i="3"/>
  <c r="AY550" i="3"/>
  <c r="AZ550" i="3"/>
  <c r="AX551" i="3"/>
  <c r="AY551" i="3"/>
  <c r="AZ551" i="3"/>
  <c r="AX552" i="3"/>
  <c r="AY552" i="3"/>
  <c r="AZ552" i="3"/>
  <c r="AX553" i="3"/>
  <c r="AY553" i="3"/>
  <c r="AZ553" i="3"/>
  <c r="AX554" i="3"/>
  <c r="AY554" i="3"/>
  <c r="AZ554" i="3"/>
  <c r="AX555" i="3"/>
  <c r="AY555" i="3"/>
  <c r="AZ555" i="3"/>
  <c r="AX556" i="3"/>
  <c r="AY556" i="3"/>
  <c r="AZ556" i="3"/>
  <c r="AX557" i="3"/>
  <c r="AY557" i="3"/>
  <c r="AZ557" i="3"/>
  <c r="AX558" i="3"/>
  <c r="AY558" i="3"/>
  <c r="AZ558" i="3"/>
  <c r="AX559" i="3"/>
  <c r="AY559" i="3"/>
  <c r="AZ559" i="3"/>
  <c r="AX560" i="3"/>
  <c r="AY560" i="3"/>
  <c r="AZ560" i="3"/>
  <c r="AX561" i="3"/>
  <c r="AY561" i="3"/>
  <c r="AZ561" i="3"/>
  <c r="AX562" i="3"/>
  <c r="AY562" i="3"/>
  <c r="AZ562" i="3"/>
  <c r="AX563" i="3"/>
  <c r="AY563" i="3"/>
  <c r="AZ563" i="3"/>
  <c r="AX564" i="3"/>
  <c r="AY564" i="3"/>
  <c r="AZ564" i="3"/>
  <c r="AX565" i="3"/>
  <c r="AY565" i="3"/>
  <c r="AZ565" i="3"/>
  <c r="AX566" i="3"/>
  <c r="AY566" i="3"/>
  <c r="AZ566" i="3"/>
  <c r="AX567" i="3"/>
  <c r="AY567" i="3"/>
  <c r="AZ567" i="3"/>
  <c r="AX568" i="3"/>
  <c r="AY568" i="3"/>
  <c r="AZ568" i="3"/>
  <c r="AX569" i="3"/>
  <c r="AY569" i="3"/>
  <c r="AZ569" i="3"/>
  <c r="AX570" i="3"/>
  <c r="AY570" i="3"/>
  <c r="AZ570" i="3"/>
  <c r="AX571" i="3"/>
  <c r="AY571" i="3"/>
  <c r="AZ571" i="3"/>
  <c r="AX572" i="3"/>
  <c r="AY572" i="3"/>
  <c r="AZ572" i="3"/>
  <c r="AX573" i="3"/>
  <c r="AY573" i="3"/>
  <c r="AZ573" i="3"/>
  <c r="AX574" i="3"/>
  <c r="AY574" i="3"/>
  <c r="AZ574" i="3"/>
  <c r="AX575" i="3"/>
  <c r="AY575" i="3"/>
  <c r="AZ575" i="3"/>
  <c r="AX576" i="3"/>
  <c r="AY576" i="3"/>
  <c r="AZ576" i="3"/>
  <c r="AX577" i="3"/>
  <c r="AY577" i="3"/>
  <c r="AZ577" i="3"/>
  <c r="AX578" i="3"/>
  <c r="AY578" i="3"/>
  <c r="AZ578" i="3"/>
  <c r="AX579" i="3"/>
  <c r="AY579" i="3"/>
  <c r="AZ579" i="3"/>
  <c r="AX580" i="3"/>
  <c r="AY580" i="3"/>
  <c r="AZ580" i="3"/>
  <c r="AX581" i="3"/>
  <c r="AY581" i="3"/>
  <c r="AZ581" i="3"/>
  <c r="AX582" i="3"/>
  <c r="AY582" i="3"/>
  <c r="AZ582" i="3"/>
  <c r="AX583" i="3"/>
  <c r="AY583" i="3"/>
  <c r="AZ583" i="3"/>
  <c r="AX584" i="3"/>
  <c r="AY584" i="3"/>
  <c r="AZ584" i="3"/>
  <c r="AX585" i="3"/>
  <c r="AY585" i="3"/>
  <c r="AZ585" i="3"/>
  <c r="AX586" i="3"/>
  <c r="AY586" i="3"/>
  <c r="AZ586" i="3"/>
  <c r="AX587" i="3"/>
  <c r="AY587" i="3"/>
  <c r="AZ587" i="3"/>
  <c r="AX588" i="3"/>
  <c r="AY588" i="3"/>
  <c r="AZ588" i="3"/>
  <c r="AX589" i="3"/>
  <c r="AY589" i="3"/>
  <c r="AZ589" i="3"/>
  <c r="AX590" i="3"/>
  <c r="AY590" i="3"/>
  <c r="AZ590" i="3"/>
  <c r="AX591" i="3"/>
  <c r="AY591" i="3"/>
  <c r="AZ591" i="3"/>
  <c r="AX592" i="3"/>
  <c r="AY592" i="3"/>
  <c r="AZ592" i="3"/>
  <c r="AX593" i="3"/>
  <c r="AY593" i="3"/>
  <c r="AZ593" i="3"/>
  <c r="AX594" i="3"/>
  <c r="AY594" i="3"/>
  <c r="AZ594" i="3"/>
  <c r="AX595" i="3"/>
  <c r="AY595" i="3"/>
  <c r="AZ595" i="3"/>
  <c r="AX596" i="3"/>
  <c r="AY596" i="3"/>
  <c r="AZ596" i="3"/>
  <c r="AX597" i="3"/>
  <c r="AY597" i="3"/>
  <c r="AZ597" i="3"/>
  <c r="AX598" i="3"/>
  <c r="AY598" i="3"/>
  <c r="AZ598" i="3"/>
  <c r="AX599" i="3"/>
  <c r="AY599" i="3"/>
  <c r="AZ599" i="3"/>
  <c r="AX600" i="3"/>
  <c r="AY600" i="3"/>
  <c r="AZ600" i="3"/>
  <c r="AX601" i="3"/>
  <c r="AY601" i="3"/>
  <c r="AZ601" i="3"/>
  <c r="AX602" i="3"/>
  <c r="AY602" i="3"/>
  <c r="AZ602" i="3"/>
  <c r="BB357" i="3" l="1"/>
  <c r="BB358" i="3"/>
  <c r="BB359" i="3"/>
  <c r="BB360" i="3"/>
  <c r="BB361" i="3"/>
  <c r="BB362" i="3"/>
  <c r="BB363" i="3"/>
  <c r="BB364" i="3"/>
  <c r="BB365" i="3"/>
  <c r="BB366" i="3"/>
  <c r="BB367" i="3"/>
  <c r="BB368" i="3"/>
  <c r="BB369" i="3"/>
  <c r="BB370" i="3"/>
  <c r="BB371" i="3"/>
  <c r="BB372" i="3"/>
  <c r="BB373" i="3"/>
  <c r="BB374" i="3"/>
  <c r="BB375" i="3"/>
  <c r="BB376" i="3"/>
  <c r="BB377" i="3"/>
  <c r="BB378" i="3"/>
  <c r="BB379" i="3"/>
  <c r="BB380" i="3"/>
  <c r="BB381" i="3"/>
  <c r="BB382" i="3"/>
  <c r="BB383" i="3"/>
  <c r="BB384" i="3"/>
  <c r="BB385" i="3"/>
  <c r="BB386" i="3"/>
  <c r="BB387" i="3"/>
  <c r="BB388" i="3"/>
  <c r="BB389" i="3"/>
  <c r="BB390" i="3"/>
  <c r="BB391" i="3"/>
  <c r="BB392" i="3"/>
  <c r="BB393" i="3"/>
  <c r="BB394" i="3"/>
  <c r="BB395" i="3"/>
  <c r="BB396" i="3"/>
  <c r="BB397" i="3"/>
  <c r="BB398" i="3"/>
  <c r="BB399" i="3"/>
  <c r="BB400" i="3"/>
  <c r="BB401" i="3"/>
  <c r="BB402" i="3"/>
  <c r="BB403" i="3"/>
  <c r="BB404" i="3"/>
  <c r="BB405" i="3"/>
  <c r="BB406" i="3"/>
  <c r="BB407" i="3"/>
  <c r="BB408" i="3"/>
  <c r="BB409" i="3"/>
  <c r="BB410" i="3"/>
  <c r="BB411" i="3"/>
  <c r="BB412" i="3"/>
  <c r="BB413" i="3"/>
  <c r="BB414" i="3"/>
  <c r="BB415" i="3"/>
  <c r="BB416" i="3"/>
  <c r="BB417" i="3"/>
  <c r="BB418" i="3"/>
  <c r="BB419" i="3"/>
  <c r="BB420" i="3"/>
  <c r="BB421" i="3"/>
  <c r="BB422" i="3"/>
  <c r="BB423" i="3"/>
  <c r="BB424" i="3"/>
  <c r="BB425" i="3"/>
  <c r="BB426" i="3"/>
  <c r="BB427" i="3"/>
  <c r="BB428" i="3"/>
  <c r="BB429" i="3"/>
  <c r="BB430" i="3"/>
  <c r="BB431" i="3"/>
  <c r="BB432" i="3"/>
  <c r="BB433" i="3"/>
  <c r="BB434" i="3"/>
  <c r="BB435" i="3"/>
  <c r="BB436" i="3"/>
  <c r="BB437" i="3"/>
  <c r="BB438" i="3"/>
  <c r="BB439" i="3"/>
  <c r="BB440" i="3"/>
  <c r="BB441" i="3"/>
  <c r="BB442" i="3"/>
  <c r="BB443" i="3"/>
  <c r="BB444" i="3"/>
  <c r="BB445" i="3"/>
  <c r="BB446" i="3"/>
  <c r="BB447" i="3"/>
  <c r="BB448" i="3"/>
  <c r="BB449" i="3"/>
  <c r="BB450" i="3"/>
  <c r="BB451" i="3"/>
  <c r="BB452" i="3"/>
  <c r="BB453" i="3"/>
  <c r="BB454" i="3"/>
  <c r="BB455" i="3"/>
  <c r="BB456" i="3"/>
  <c r="BB457" i="3"/>
  <c r="BB458" i="3"/>
  <c r="BB459" i="3"/>
  <c r="BB460" i="3"/>
  <c r="BB461" i="3"/>
  <c r="BB462" i="3"/>
  <c r="BB463" i="3"/>
  <c r="BB464" i="3"/>
  <c r="BB465" i="3"/>
  <c r="BB466" i="3"/>
  <c r="BB467" i="3"/>
  <c r="BB468" i="3"/>
  <c r="BB469" i="3"/>
  <c r="BB470" i="3"/>
  <c r="BB471" i="3"/>
  <c r="BB472" i="3"/>
  <c r="BB473" i="3"/>
  <c r="BB474" i="3"/>
  <c r="BB475" i="3"/>
  <c r="BB476" i="3"/>
  <c r="BB477" i="3"/>
  <c r="BB478" i="3"/>
  <c r="BB479" i="3"/>
  <c r="BB480" i="3"/>
  <c r="BB481" i="3"/>
  <c r="BB482" i="3"/>
  <c r="BB483" i="3"/>
  <c r="BB484" i="3"/>
  <c r="BB485" i="3"/>
  <c r="BB486" i="3"/>
  <c r="BB487" i="3"/>
  <c r="BB488" i="3"/>
  <c r="BB489" i="3"/>
  <c r="BB490" i="3"/>
  <c r="BB491" i="3"/>
  <c r="BB492" i="3"/>
  <c r="BB493" i="3"/>
  <c r="BB494" i="3"/>
  <c r="BB495" i="3"/>
  <c r="BB496" i="3"/>
  <c r="BB497" i="3"/>
  <c r="BB498" i="3"/>
  <c r="BB499" i="3"/>
  <c r="BB500" i="3"/>
  <c r="BB501" i="3"/>
  <c r="BB502" i="3"/>
  <c r="BB503" i="3"/>
  <c r="BB504" i="3"/>
  <c r="BB505" i="3"/>
  <c r="BB506" i="3"/>
  <c r="BB507" i="3"/>
  <c r="BB508" i="3"/>
  <c r="BB509" i="3"/>
  <c r="BB510" i="3"/>
  <c r="BB511" i="3"/>
  <c r="BB512" i="3"/>
  <c r="BB513" i="3"/>
  <c r="BB514" i="3"/>
  <c r="BB515" i="3"/>
  <c r="BB516" i="3"/>
  <c r="BB517" i="3"/>
  <c r="BB518" i="3"/>
  <c r="BB519" i="3"/>
  <c r="BB520" i="3"/>
  <c r="BB521" i="3"/>
  <c r="BB522" i="3"/>
  <c r="BB523" i="3"/>
  <c r="BB524" i="3"/>
  <c r="BB525" i="3"/>
  <c r="BB526" i="3"/>
  <c r="BB527" i="3"/>
  <c r="BB528" i="3"/>
  <c r="BB529" i="3"/>
  <c r="BB530" i="3"/>
  <c r="BB531" i="3"/>
  <c r="BB532" i="3"/>
  <c r="BB533" i="3"/>
  <c r="BB534" i="3"/>
  <c r="BB535" i="3"/>
  <c r="BB536" i="3"/>
  <c r="BB537" i="3"/>
  <c r="BB538" i="3"/>
  <c r="BB539" i="3"/>
  <c r="BB540" i="3"/>
  <c r="BB541" i="3"/>
  <c r="BB542" i="3"/>
  <c r="BB543" i="3"/>
  <c r="BB544" i="3"/>
  <c r="BB545" i="3"/>
  <c r="BB546" i="3"/>
  <c r="BB547" i="3"/>
  <c r="BB548" i="3"/>
  <c r="BB549" i="3"/>
  <c r="BB550" i="3"/>
  <c r="BB551" i="3"/>
  <c r="BB552" i="3"/>
  <c r="BB553" i="3"/>
  <c r="BB554" i="3"/>
  <c r="BB555" i="3"/>
  <c r="BB556" i="3"/>
  <c r="BB557" i="3"/>
  <c r="BB558" i="3"/>
  <c r="BB559" i="3"/>
  <c r="BB560" i="3"/>
  <c r="BB561" i="3"/>
  <c r="BB562" i="3"/>
  <c r="BB563" i="3"/>
  <c r="BB564" i="3"/>
  <c r="BB565" i="3"/>
  <c r="BB566" i="3"/>
  <c r="BB567" i="3"/>
  <c r="BB568" i="3"/>
  <c r="BB569" i="3"/>
  <c r="BB570" i="3"/>
  <c r="BB571" i="3"/>
  <c r="BB572" i="3"/>
  <c r="BB573" i="3"/>
  <c r="BB574" i="3"/>
  <c r="BB575" i="3"/>
  <c r="BB576" i="3"/>
  <c r="BB577" i="3"/>
  <c r="BB578" i="3"/>
  <c r="BB579" i="3"/>
  <c r="BB580" i="3"/>
  <c r="BB581" i="3"/>
  <c r="BB582" i="3"/>
  <c r="BB583" i="3"/>
  <c r="BB584" i="3"/>
  <c r="BB585" i="3"/>
  <c r="BB586" i="3"/>
  <c r="BB587" i="3"/>
  <c r="BB588" i="3"/>
  <c r="BB589" i="3"/>
  <c r="BB590" i="3"/>
  <c r="BB591" i="3"/>
  <c r="BB592" i="3"/>
  <c r="BB593" i="3"/>
  <c r="BB594" i="3"/>
  <c r="BB595" i="3"/>
  <c r="BB596" i="3"/>
  <c r="BB597" i="3"/>
  <c r="BB598" i="3"/>
  <c r="BB599" i="3"/>
  <c r="BB600" i="3"/>
  <c r="BB601" i="3"/>
  <c r="BB602" i="3"/>
  <c r="BA357" i="3"/>
  <c r="BA358" i="3"/>
  <c r="BA359" i="3"/>
  <c r="BA360" i="3"/>
  <c r="BA361" i="3"/>
  <c r="BA362" i="3"/>
  <c r="BA363" i="3"/>
  <c r="BA364" i="3"/>
  <c r="BA365" i="3"/>
  <c r="BA366" i="3"/>
  <c r="BA367" i="3"/>
  <c r="BA368" i="3"/>
  <c r="BA369" i="3"/>
  <c r="BA370" i="3"/>
  <c r="BA371" i="3"/>
  <c r="BA372" i="3"/>
  <c r="BA373" i="3"/>
  <c r="BA374" i="3"/>
  <c r="BA375" i="3"/>
  <c r="BA376" i="3"/>
  <c r="BA377" i="3"/>
  <c r="BA378" i="3"/>
  <c r="BA379" i="3"/>
  <c r="BA380" i="3"/>
  <c r="BA381" i="3"/>
  <c r="BA382" i="3"/>
  <c r="BA383" i="3"/>
  <c r="BA384" i="3"/>
  <c r="BA385" i="3"/>
  <c r="BA386" i="3"/>
  <c r="BA387" i="3"/>
  <c r="BA388" i="3"/>
  <c r="BA389" i="3"/>
  <c r="BA390" i="3"/>
  <c r="BA391" i="3"/>
  <c r="BA392" i="3"/>
  <c r="BA393" i="3"/>
  <c r="BA394" i="3"/>
  <c r="BA395" i="3"/>
  <c r="BA396" i="3"/>
  <c r="BA397" i="3"/>
  <c r="BA398" i="3"/>
  <c r="BA399" i="3"/>
  <c r="BA400" i="3"/>
  <c r="BA401" i="3"/>
  <c r="BA402" i="3"/>
  <c r="BA403" i="3"/>
  <c r="BA404" i="3"/>
  <c r="BA405" i="3"/>
  <c r="BA406" i="3"/>
  <c r="BA407" i="3"/>
  <c r="BA408" i="3"/>
  <c r="BA409" i="3"/>
  <c r="BA410" i="3"/>
  <c r="BA411" i="3"/>
  <c r="BA412" i="3"/>
  <c r="BA413" i="3"/>
  <c r="BA414" i="3"/>
  <c r="BA415" i="3"/>
  <c r="BA416" i="3"/>
  <c r="BA417" i="3"/>
  <c r="BA418" i="3"/>
  <c r="BA419" i="3"/>
  <c r="BA420" i="3"/>
  <c r="BA421" i="3"/>
  <c r="BA422" i="3"/>
  <c r="BA423" i="3"/>
  <c r="BA424" i="3"/>
  <c r="BA425" i="3"/>
  <c r="BA426" i="3"/>
  <c r="BA427" i="3"/>
  <c r="BA428" i="3"/>
  <c r="BA429" i="3"/>
  <c r="BA430" i="3"/>
  <c r="BA431" i="3"/>
  <c r="BA432" i="3"/>
  <c r="BA433" i="3"/>
  <c r="BA434" i="3"/>
  <c r="BA435" i="3"/>
  <c r="BA436" i="3"/>
  <c r="BA437" i="3"/>
  <c r="BA438" i="3"/>
  <c r="BA439" i="3"/>
  <c r="BA440" i="3"/>
  <c r="BA441" i="3"/>
  <c r="BA442" i="3"/>
  <c r="BA443" i="3"/>
  <c r="BA444" i="3"/>
  <c r="BA445" i="3"/>
  <c r="BA446" i="3"/>
  <c r="BA447" i="3"/>
  <c r="BA448" i="3"/>
  <c r="BA449" i="3"/>
  <c r="BA450" i="3"/>
  <c r="BA451" i="3"/>
  <c r="BA452" i="3"/>
  <c r="BA453" i="3"/>
  <c r="BA454" i="3"/>
  <c r="BA455" i="3"/>
  <c r="BA456" i="3"/>
  <c r="BA457" i="3"/>
  <c r="BA458" i="3"/>
  <c r="BA459" i="3"/>
  <c r="BA460" i="3"/>
  <c r="BA461" i="3"/>
  <c r="BA462" i="3"/>
  <c r="BA463" i="3"/>
  <c r="BA464" i="3"/>
  <c r="BA465" i="3"/>
  <c r="BA466" i="3"/>
  <c r="BA467" i="3"/>
  <c r="BA468" i="3"/>
  <c r="BA469" i="3"/>
  <c r="BA470" i="3"/>
  <c r="BA471" i="3"/>
  <c r="BA472" i="3"/>
  <c r="BA473" i="3"/>
  <c r="BA474" i="3"/>
  <c r="BA475" i="3"/>
  <c r="BA476" i="3"/>
  <c r="BA477" i="3"/>
  <c r="BA478" i="3"/>
  <c r="BA479" i="3"/>
  <c r="BA480" i="3"/>
  <c r="BA481" i="3"/>
  <c r="BA482" i="3"/>
  <c r="BA483" i="3"/>
  <c r="BA484" i="3"/>
  <c r="BA485" i="3"/>
  <c r="BA486" i="3"/>
  <c r="BA487" i="3"/>
  <c r="BA488" i="3"/>
  <c r="BA489" i="3"/>
  <c r="BA490" i="3"/>
  <c r="BA491" i="3"/>
  <c r="BA492" i="3"/>
  <c r="BA493" i="3"/>
  <c r="BA494" i="3"/>
  <c r="BA495" i="3"/>
  <c r="BA496" i="3"/>
  <c r="BA497" i="3"/>
  <c r="BA498" i="3"/>
  <c r="BA499" i="3"/>
  <c r="BA500" i="3"/>
  <c r="BA501" i="3"/>
  <c r="BA502" i="3"/>
  <c r="BA503" i="3"/>
  <c r="BA504" i="3"/>
  <c r="BA505" i="3"/>
  <c r="BA506" i="3"/>
  <c r="BA507" i="3"/>
  <c r="BA508" i="3"/>
  <c r="BA509" i="3"/>
  <c r="BA510" i="3"/>
  <c r="BA511" i="3"/>
  <c r="BA512" i="3"/>
  <c r="BA513" i="3"/>
  <c r="BA514" i="3"/>
  <c r="BA515" i="3"/>
  <c r="BA516" i="3"/>
  <c r="BA517" i="3"/>
  <c r="BA518" i="3"/>
  <c r="BA519" i="3"/>
  <c r="BA520" i="3"/>
  <c r="BA521" i="3"/>
  <c r="BA522" i="3"/>
  <c r="BA523" i="3"/>
  <c r="BA524" i="3"/>
  <c r="BA525" i="3"/>
  <c r="BA526" i="3"/>
  <c r="BA527" i="3"/>
  <c r="BA528" i="3"/>
  <c r="BA529" i="3"/>
  <c r="BA530" i="3"/>
  <c r="BA531" i="3"/>
  <c r="BA532" i="3"/>
  <c r="BA533" i="3"/>
  <c r="BA534" i="3"/>
  <c r="BA535" i="3"/>
  <c r="BA536" i="3"/>
  <c r="BA537" i="3"/>
  <c r="BA538" i="3"/>
  <c r="BA539" i="3"/>
  <c r="BA540" i="3"/>
  <c r="BA541" i="3"/>
  <c r="BA542" i="3"/>
  <c r="BA543" i="3"/>
  <c r="BA544" i="3"/>
  <c r="BA545" i="3"/>
  <c r="BA546" i="3"/>
  <c r="BA547" i="3"/>
  <c r="BA548" i="3"/>
  <c r="BA549" i="3"/>
  <c r="BA550" i="3"/>
  <c r="BA551" i="3"/>
  <c r="BA552" i="3"/>
  <c r="BA553" i="3"/>
  <c r="BA554" i="3"/>
  <c r="BA555" i="3"/>
  <c r="BA556" i="3"/>
  <c r="BA557" i="3"/>
  <c r="BA558" i="3"/>
  <c r="BA559" i="3"/>
  <c r="BA560" i="3"/>
  <c r="BA561" i="3"/>
  <c r="BA562" i="3"/>
  <c r="BA563" i="3"/>
  <c r="BA564" i="3"/>
  <c r="BA565" i="3"/>
  <c r="BA566" i="3"/>
  <c r="BA567" i="3"/>
  <c r="BA568" i="3"/>
  <c r="BA569" i="3"/>
  <c r="BA570" i="3"/>
  <c r="BA571" i="3"/>
  <c r="BA572" i="3"/>
  <c r="BA573" i="3"/>
  <c r="BA574" i="3"/>
  <c r="BA575" i="3"/>
  <c r="BA576" i="3"/>
  <c r="BA577" i="3"/>
  <c r="BA578" i="3"/>
  <c r="BA579" i="3"/>
  <c r="BA580" i="3"/>
  <c r="BA581" i="3"/>
  <c r="BA582" i="3"/>
  <c r="BA583" i="3"/>
  <c r="BA584" i="3"/>
  <c r="BA585" i="3"/>
  <c r="BA586" i="3"/>
  <c r="BA587" i="3"/>
  <c r="BA588" i="3"/>
  <c r="BA589" i="3"/>
  <c r="BA590" i="3"/>
  <c r="BA591" i="3"/>
  <c r="BA592" i="3"/>
  <c r="BA593" i="3"/>
  <c r="BA594" i="3"/>
  <c r="BA595" i="3"/>
  <c r="BA596" i="3"/>
  <c r="BA597" i="3"/>
  <c r="BA598" i="3"/>
  <c r="BA599" i="3"/>
  <c r="BA600" i="3"/>
  <c r="BA601" i="3"/>
  <c r="BA602" i="3"/>
  <c r="Q95" i="3"/>
  <c r="R95" i="3"/>
  <c r="S95" i="3"/>
  <c r="T95" i="3"/>
  <c r="U95" i="3"/>
  <c r="V95" i="3"/>
  <c r="W95" i="3"/>
  <c r="Q96" i="3"/>
  <c r="R96" i="3"/>
  <c r="S96" i="3"/>
  <c r="T96" i="3"/>
  <c r="U96" i="3"/>
  <c r="V96" i="3"/>
  <c r="W96" i="3"/>
  <c r="Q97" i="3"/>
  <c r="V97" i="3"/>
  <c r="W97" i="3"/>
  <c r="Q98" i="3"/>
  <c r="V98" i="3"/>
  <c r="W98" i="3"/>
  <c r="Q99" i="3"/>
  <c r="V99" i="3"/>
  <c r="W99" i="3"/>
  <c r="Q100" i="3"/>
  <c r="V100" i="3"/>
  <c r="W100" i="3"/>
  <c r="Q101" i="3"/>
  <c r="V101" i="3"/>
  <c r="W101" i="3"/>
  <c r="Q102" i="3"/>
  <c r="V102" i="3"/>
  <c r="W102" i="3"/>
  <c r="Q103" i="3"/>
  <c r="V103" i="3"/>
  <c r="W103" i="3"/>
  <c r="Q104" i="3"/>
  <c r="V104" i="3"/>
  <c r="W104" i="3"/>
  <c r="Q105" i="3"/>
  <c r="V105" i="3"/>
  <c r="W105" i="3"/>
  <c r="Q106" i="3"/>
  <c r="R106" i="3"/>
  <c r="W106" i="3"/>
  <c r="Q107" i="3"/>
  <c r="R107" i="3"/>
  <c r="S107" i="3"/>
  <c r="T107" i="3"/>
  <c r="U107" i="3"/>
  <c r="V107" i="3"/>
  <c r="W107" i="3"/>
  <c r="Q80" i="3"/>
  <c r="R80" i="3"/>
  <c r="S80" i="3"/>
  <c r="T80" i="3"/>
  <c r="U80" i="3"/>
  <c r="V80" i="3"/>
  <c r="W80" i="3"/>
  <c r="Q81" i="3"/>
  <c r="R81" i="3"/>
  <c r="S81" i="3"/>
  <c r="T81" i="3"/>
  <c r="U81" i="3"/>
  <c r="V81" i="3"/>
  <c r="W81" i="3"/>
  <c r="Q82" i="3"/>
  <c r="R82" i="3"/>
  <c r="V82" i="3"/>
  <c r="W82" i="3"/>
  <c r="Q83" i="3"/>
  <c r="R83" i="3"/>
  <c r="V83" i="3"/>
  <c r="W83" i="3"/>
  <c r="Q84" i="3"/>
  <c r="R84" i="3"/>
  <c r="V84" i="3"/>
  <c r="W84" i="3"/>
  <c r="Q85" i="3"/>
  <c r="R85" i="3"/>
  <c r="V85" i="3"/>
  <c r="W85" i="3"/>
  <c r="Q86" i="3"/>
  <c r="R86" i="3"/>
  <c r="V86" i="3"/>
  <c r="W86" i="3"/>
  <c r="Q87" i="3"/>
  <c r="R87" i="3"/>
  <c r="V87" i="3"/>
  <c r="W87" i="3"/>
  <c r="Q91" i="3"/>
  <c r="R91" i="3"/>
  <c r="S91" i="3"/>
  <c r="T91" i="3"/>
  <c r="U91" i="3"/>
  <c r="V91" i="3"/>
  <c r="W91" i="3"/>
  <c r="Q92" i="3"/>
  <c r="R92" i="3"/>
  <c r="V92" i="3"/>
  <c r="W92" i="3"/>
  <c r="Q93" i="3"/>
  <c r="R93" i="3"/>
  <c r="S93" i="3"/>
  <c r="T93" i="3"/>
  <c r="U93" i="3"/>
  <c r="V93" i="3"/>
  <c r="W93" i="3"/>
  <c r="R79" i="3"/>
  <c r="S79" i="3"/>
  <c r="T79" i="3"/>
  <c r="U79" i="3"/>
  <c r="V79" i="3"/>
  <c r="W79" i="3"/>
  <c r="Q79" i="3"/>
  <c r="Q13" i="3"/>
  <c r="R13" i="3"/>
  <c r="S13" i="3"/>
  <c r="T13" i="3"/>
  <c r="U13" i="3"/>
  <c r="V13" i="3"/>
  <c r="W13" i="3"/>
  <c r="Q15" i="3"/>
  <c r="R15" i="3"/>
  <c r="S15" i="3"/>
  <c r="T15" i="3"/>
  <c r="U15" i="3"/>
  <c r="V15" i="3"/>
  <c r="W15" i="3"/>
  <c r="Q16" i="3"/>
  <c r="R16" i="3"/>
  <c r="S16" i="3"/>
  <c r="T16" i="3"/>
  <c r="U16" i="3"/>
  <c r="V16" i="3"/>
  <c r="W16" i="3"/>
  <c r="Q17" i="3"/>
  <c r="T17" i="3"/>
  <c r="U17" i="3"/>
  <c r="W17" i="3"/>
  <c r="Q18" i="3"/>
  <c r="T18" i="3"/>
  <c r="U18" i="3"/>
  <c r="W18" i="3"/>
  <c r="Q19" i="3"/>
  <c r="R19" i="3"/>
  <c r="W19" i="3"/>
  <c r="Q20" i="3"/>
  <c r="R20" i="3"/>
  <c r="S20" i="3"/>
  <c r="T20" i="3"/>
  <c r="U20" i="3"/>
  <c r="V20" i="3"/>
  <c r="W20" i="3"/>
  <c r="Q21" i="3"/>
  <c r="T21" i="3"/>
  <c r="U21" i="3"/>
  <c r="W21" i="3"/>
  <c r="Q22" i="3"/>
  <c r="T22" i="3"/>
  <c r="U22" i="3"/>
  <c r="W22" i="3"/>
  <c r="Q23" i="3"/>
  <c r="T23" i="3"/>
  <c r="U23" i="3"/>
  <c r="W23" i="3"/>
  <c r="Q24" i="3"/>
  <c r="T24" i="3"/>
  <c r="U24" i="3"/>
  <c r="W24" i="3"/>
  <c r="Q25" i="3"/>
  <c r="T25" i="3"/>
  <c r="U25" i="3"/>
  <c r="W25" i="3"/>
  <c r="Q26" i="3"/>
  <c r="T26" i="3"/>
  <c r="U26" i="3"/>
  <c r="V26" i="3"/>
  <c r="W26" i="3"/>
  <c r="Q27" i="3"/>
  <c r="R27" i="3"/>
  <c r="U27" i="3"/>
  <c r="W27" i="3"/>
  <c r="Q28" i="3"/>
  <c r="R28" i="3"/>
  <c r="S28" i="3"/>
  <c r="T28" i="3"/>
  <c r="U28" i="3"/>
  <c r="V28" i="3"/>
  <c r="W28" i="3"/>
  <c r="Q29" i="3"/>
  <c r="T29" i="3"/>
  <c r="U29" i="3"/>
  <c r="W29" i="3"/>
  <c r="Q30" i="3"/>
  <c r="T30" i="3"/>
  <c r="U30" i="3"/>
  <c r="W30" i="3"/>
  <c r="Q31" i="3"/>
  <c r="T31" i="3"/>
  <c r="U31" i="3"/>
  <c r="W31" i="3"/>
  <c r="Q32" i="3"/>
  <c r="T32" i="3"/>
  <c r="U32" i="3"/>
  <c r="W32" i="3"/>
  <c r="Q33" i="3"/>
  <c r="T33" i="3"/>
  <c r="U33" i="3"/>
  <c r="V33" i="3"/>
  <c r="W33" i="3"/>
  <c r="Q34" i="3"/>
  <c r="T34" i="3"/>
  <c r="U34" i="3"/>
  <c r="V34" i="3"/>
  <c r="W34" i="3"/>
  <c r="Q35" i="3"/>
  <c r="T35" i="3"/>
  <c r="U35" i="3"/>
  <c r="V35" i="3"/>
  <c r="W35" i="3"/>
  <c r="Q36" i="3"/>
  <c r="T36" i="3"/>
  <c r="U36" i="3"/>
  <c r="V36" i="3"/>
  <c r="W36" i="3"/>
  <c r="Q37" i="3"/>
  <c r="T37" i="3"/>
  <c r="U37" i="3"/>
  <c r="W37" i="3"/>
  <c r="Q38" i="3"/>
  <c r="R38" i="3"/>
  <c r="W38" i="3"/>
  <c r="Q39" i="3"/>
  <c r="R39" i="3"/>
  <c r="S39" i="3"/>
  <c r="T39" i="3"/>
  <c r="U39" i="3"/>
  <c r="V39" i="3"/>
  <c r="W39" i="3"/>
  <c r="Q40" i="3"/>
  <c r="R40" i="3"/>
  <c r="S40" i="3"/>
  <c r="T40" i="3"/>
  <c r="U40" i="3"/>
  <c r="V40" i="3"/>
  <c r="W40" i="3"/>
  <c r="Q41" i="3"/>
  <c r="R41" i="3"/>
  <c r="S41" i="3"/>
  <c r="T41" i="3"/>
  <c r="U41" i="3"/>
  <c r="V41" i="3"/>
  <c r="W41" i="3"/>
  <c r="Q42" i="3"/>
  <c r="T42" i="3"/>
  <c r="U42" i="3"/>
  <c r="V42" i="3"/>
  <c r="W42" i="3"/>
  <c r="Q43" i="3"/>
  <c r="T43" i="3"/>
  <c r="U43" i="3"/>
  <c r="V43" i="3"/>
  <c r="W43" i="3"/>
  <c r="Q44" i="3"/>
  <c r="T44" i="3"/>
  <c r="U44" i="3"/>
  <c r="V44" i="3"/>
  <c r="W44" i="3"/>
  <c r="Q45" i="3"/>
  <c r="T45" i="3"/>
  <c r="U45" i="3"/>
  <c r="V45" i="3"/>
  <c r="W45" i="3"/>
  <c r="Q46" i="3"/>
  <c r="T46" i="3"/>
  <c r="U46" i="3"/>
  <c r="V46" i="3"/>
  <c r="W46" i="3"/>
  <c r="Q47" i="3"/>
  <c r="T47" i="3"/>
  <c r="U47" i="3"/>
  <c r="V47" i="3"/>
  <c r="W47" i="3"/>
  <c r="Q48" i="3"/>
  <c r="T48" i="3"/>
  <c r="U48" i="3"/>
  <c r="V48" i="3"/>
  <c r="W48" i="3"/>
  <c r="Q49" i="3"/>
  <c r="T49" i="3"/>
  <c r="U49" i="3"/>
  <c r="V49" i="3"/>
  <c r="W49" i="3"/>
  <c r="Q50" i="3"/>
  <c r="R50" i="3"/>
  <c r="T50" i="3"/>
  <c r="U50" i="3"/>
  <c r="V50" i="3"/>
  <c r="W50" i="3"/>
  <c r="Q51" i="3"/>
  <c r="R51" i="3"/>
  <c r="S51" i="3"/>
  <c r="T51" i="3"/>
  <c r="U51" i="3"/>
  <c r="V51" i="3"/>
  <c r="W51" i="3"/>
  <c r="Q52" i="3"/>
  <c r="T52" i="3"/>
  <c r="U52" i="3"/>
  <c r="V52" i="3"/>
  <c r="W52" i="3"/>
  <c r="Q53" i="3"/>
  <c r="T53" i="3"/>
  <c r="U53" i="3"/>
  <c r="V53" i="3"/>
  <c r="W53" i="3"/>
  <c r="Q54" i="3"/>
  <c r="T54" i="3"/>
  <c r="U54" i="3"/>
  <c r="V54" i="3"/>
  <c r="W54" i="3"/>
  <c r="Q55" i="3"/>
  <c r="T55" i="3"/>
  <c r="U55" i="3"/>
  <c r="V55" i="3"/>
  <c r="W55" i="3"/>
  <c r="Q56" i="3"/>
  <c r="T56" i="3"/>
  <c r="U56" i="3"/>
  <c r="V56" i="3"/>
  <c r="W56" i="3"/>
  <c r="Q57" i="3"/>
  <c r="R57" i="3"/>
  <c r="T57" i="3"/>
  <c r="U57" i="3"/>
  <c r="V57" i="3"/>
  <c r="W57" i="3"/>
  <c r="Q58" i="3"/>
  <c r="R58" i="3"/>
  <c r="S58" i="3"/>
  <c r="T58" i="3"/>
  <c r="U58" i="3"/>
  <c r="V58" i="3"/>
  <c r="W58" i="3"/>
  <c r="Q59" i="3"/>
  <c r="T59" i="3"/>
  <c r="U59" i="3"/>
  <c r="V59" i="3"/>
  <c r="W59" i="3"/>
  <c r="Q60" i="3"/>
  <c r="T60" i="3"/>
  <c r="U60" i="3"/>
  <c r="V60" i="3"/>
  <c r="W60" i="3"/>
  <c r="Q61" i="3"/>
  <c r="T61" i="3"/>
  <c r="U61" i="3"/>
  <c r="V61" i="3"/>
  <c r="W61" i="3"/>
  <c r="Q62" i="3"/>
  <c r="R62" i="3"/>
  <c r="T62" i="3"/>
  <c r="U62" i="3"/>
  <c r="V62" i="3"/>
  <c r="W62" i="3"/>
  <c r="R14" i="3"/>
  <c r="S14" i="3"/>
  <c r="T14" i="3"/>
  <c r="U14" i="3"/>
  <c r="V14" i="3"/>
  <c r="W14" i="3"/>
  <c r="Q14" i="3"/>
  <c r="K73" i="3" l="1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4" i="3"/>
  <c r="K3" i="3"/>
  <c r="K2" i="3"/>
  <c r="H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D4" i="1"/>
  <c r="AQ4" i="3" s="1"/>
  <c r="D5" i="1"/>
  <c r="AQ5" i="3" s="1"/>
  <c r="D6" i="1"/>
  <c r="AQ6" i="3" s="1"/>
  <c r="BE1" i="3"/>
  <c r="BG1" i="3"/>
  <c r="BH1" i="3"/>
  <c r="BI1" i="3"/>
  <c r="BJ1" i="3"/>
  <c r="BK1" i="3"/>
  <c r="BL1" i="3"/>
  <c r="BM1" i="3"/>
  <c r="BN1" i="3"/>
  <c r="BO1" i="3"/>
  <c r="BP1" i="3"/>
  <c r="BQ1" i="3"/>
  <c r="BR1" i="3"/>
  <c r="BS1" i="3"/>
  <c r="BT1" i="3"/>
  <c r="BU1" i="3"/>
  <c r="BV1" i="3"/>
  <c r="BW1" i="3"/>
  <c r="BX1" i="3"/>
  <c r="BY1" i="3"/>
  <c r="BZ1" i="3"/>
  <c r="CA1" i="3"/>
  <c r="CB1" i="3"/>
  <c r="CC1" i="3"/>
  <c r="CD1" i="3"/>
  <c r="CE1" i="3"/>
  <c r="CF1" i="3"/>
  <c r="CG1" i="3"/>
  <c r="BF1" i="3"/>
  <c r="AV650" i="3"/>
  <c r="AW650" i="3"/>
  <c r="AX650" i="3"/>
  <c r="AY650" i="3"/>
  <c r="BA650" i="3"/>
  <c r="BB650" i="3"/>
  <c r="AV651" i="3"/>
  <c r="AW651" i="3"/>
  <c r="AX651" i="3"/>
  <c r="AY651" i="3"/>
  <c r="BA651" i="3"/>
  <c r="BB651" i="3"/>
  <c r="AV652" i="3"/>
  <c r="AW652" i="3"/>
  <c r="AX652" i="3"/>
  <c r="AY652" i="3"/>
  <c r="BA652" i="3"/>
  <c r="BB652" i="3"/>
  <c r="AR651" i="3"/>
  <c r="AR652" i="3"/>
  <c r="AR650" i="3"/>
  <c r="AI651" i="3"/>
  <c r="AI652" i="3"/>
  <c r="AI650" i="3"/>
  <c r="BB649" i="3"/>
  <c r="BA649" i="3"/>
  <c r="AZ649" i="3"/>
  <c r="AY649" i="3"/>
  <c r="AX649" i="3"/>
  <c r="AW649" i="3"/>
  <c r="AV649" i="3"/>
  <c r="AO650" i="3"/>
  <c r="AP650" i="3"/>
  <c r="AN650" i="3"/>
  <c r="F2" i="3"/>
  <c r="F3" i="3"/>
  <c r="F4" i="3"/>
  <c r="F5" i="3"/>
  <c r="F6" i="3"/>
  <c r="F7" i="3"/>
  <c r="F8" i="3"/>
  <c r="F9" i="3"/>
  <c r="A1" i="4" l="1" a="1"/>
  <c r="A1" i="4" s="1"/>
  <c r="D96" i="1"/>
  <c r="AA11" i="3" l="1" a="1"/>
  <c r="BC86" i="3" l="1"/>
  <c r="BC98" i="3"/>
  <c r="BC110" i="3"/>
  <c r="BC122" i="3"/>
  <c r="BC134" i="3"/>
  <c r="BC146" i="3"/>
  <c r="BC158" i="3"/>
  <c r="BC170" i="3"/>
  <c r="BC182" i="3"/>
  <c r="BC194" i="3"/>
  <c r="BC206" i="3"/>
  <c r="BC218" i="3"/>
  <c r="BC230" i="3"/>
  <c r="BC242" i="3"/>
  <c r="BC254" i="3"/>
  <c r="BC266" i="3"/>
  <c r="BC278" i="3"/>
  <c r="BC290" i="3"/>
  <c r="BC302" i="3"/>
  <c r="BC314" i="3"/>
  <c r="BC326" i="3"/>
  <c r="BC338" i="3"/>
  <c r="BC350" i="3"/>
  <c r="AY40" i="3"/>
  <c r="AZ52" i="3"/>
  <c r="AY59" i="3"/>
  <c r="AY63" i="3"/>
  <c r="AY67" i="3"/>
  <c r="AY73" i="3"/>
  <c r="AY79" i="3"/>
  <c r="BC180" i="3"/>
  <c r="BC216" i="3"/>
  <c r="BC276" i="3"/>
  <c r="AZ38" i="3"/>
  <c r="BC157" i="3"/>
  <c r="BC217" i="3"/>
  <c r="BC337" i="3"/>
  <c r="BC87" i="3"/>
  <c r="BC99" i="3"/>
  <c r="BC111" i="3"/>
  <c r="BC123" i="3"/>
  <c r="BC135" i="3"/>
  <c r="BC147" i="3"/>
  <c r="BC159" i="3"/>
  <c r="BC171" i="3"/>
  <c r="BC183" i="3"/>
  <c r="BC195" i="3"/>
  <c r="BC207" i="3"/>
  <c r="BC219" i="3"/>
  <c r="BC231" i="3"/>
  <c r="BC243" i="3"/>
  <c r="BC255" i="3"/>
  <c r="BC267" i="3"/>
  <c r="BC279" i="3"/>
  <c r="BC291" i="3"/>
  <c r="BC303" i="3"/>
  <c r="BC315" i="3"/>
  <c r="BC327" i="3"/>
  <c r="BC339" i="3"/>
  <c r="BC351" i="3"/>
  <c r="BC85" i="3"/>
  <c r="AY41" i="3"/>
  <c r="AX53" i="3"/>
  <c r="AZ59" i="3"/>
  <c r="AZ63" i="3"/>
  <c r="AZ67" i="3"/>
  <c r="AZ73" i="3"/>
  <c r="AZ79" i="3"/>
  <c r="BC204" i="3"/>
  <c r="BC240" i="3"/>
  <c r="BC300" i="3"/>
  <c r="AZ66" i="3"/>
  <c r="BC145" i="3"/>
  <c r="BC253" i="3"/>
  <c r="BC349" i="3"/>
  <c r="AY52" i="3"/>
  <c r="BC88" i="3"/>
  <c r="BC100" i="3"/>
  <c r="BC112" i="3"/>
  <c r="BC124" i="3"/>
  <c r="BC136" i="3"/>
  <c r="BC148" i="3"/>
  <c r="BC160" i="3"/>
  <c r="BC172" i="3"/>
  <c r="BC184" i="3"/>
  <c r="BC196" i="3"/>
  <c r="BC208" i="3"/>
  <c r="BC220" i="3"/>
  <c r="BC232" i="3"/>
  <c r="BC244" i="3"/>
  <c r="BC256" i="3"/>
  <c r="BC268" i="3"/>
  <c r="BC280" i="3"/>
  <c r="BC292" i="3"/>
  <c r="BC304" i="3"/>
  <c r="BC316" i="3"/>
  <c r="BC328" i="3"/>
  <c r="BC340" i="3"/>
  <c r="BC352" i="3"/>
  <c r="AX32" i="3"/>
  <c r="AY42" i="3"/>
  <c r="AY53" i="3"/>
  <c r="AX60" i="3"/>
  <c r="AX64" i="3"/>
  <c r="AX70" i="3"/>
  <c r="AX74" i="3"/>
  <c r="AX80" i="3"/>
  <c r="BC168" i="3"/>
  <c r="BC264" i="3"/>
  <c r="BC121" i="3"/>
  <c r="BC229" i="3"/>
  <c r="BC313" i="3"/>
  <c r="BC89" i="3"/>
  <c r="BC101" i="3"/>
  <c r="BC113" i="3"/>
  <c r="BC125" i="3"/>
  <c r="BC137" i="3"/>
  <c r="BC149" i="3"/>
  <c r="BC161" i="3"/>
  <c r="BC173" i="3"/>
  <c r="BC185" i="3"/>
  <c r="BC197" i="3"/>
  <c r="BC209" i="3"/>
  <c r="BC221" i="3"/>
  <c r="BC233" i="3"/>
  <c r="BC245" i="3"/>
  <c r="BC257" i="3"/>
  <c r="BC269" i="3"/>
  <c r="BC281" i="3"/>
  <c r="BC293" i="3"/>
  <c r="BC305" i="3"/>
  <c r="BC317" i="3"/>
  <c r="BC329" i="3"/>
  <c r="BC341" i="3"/>
  <c r="BC353" i="3"/>
  <c r="AY32" i="3"/>
  <c r="AY43" i="3"/>
  <c r="AZ53" i="3"/>
  <c r="AY60" i="3"/>
  <c r="AY64" i="3"/>
  <c r="AY70" i="3"/>
  <c r="AY74" i="3"/>
  <c r="AY80" i="3"/>
  <c r="BC192" i="3"/>
  <c r="BC252" i="3"/>
  <c r="BC312" i="3"/>
  <c r="AZ72" i="3"/>
  <c r="BC109" i="3"/>
  <c r="BC301" i="3"/>
  <c r="AX63" i="3"/>
  <c r="BC90" i="3"/>
  <c r="BC102" i="3"/>
  <c r="BC114" i="3"/>
  <c r="BC126" i="3"/>
  <c r="BC138" i="3"/>
  <c r="BC150" i="3"/>
  <c r="BC162" i="3"/>
  <c r="BC174" i="3"/>
  <c r="BC186" i="3"/>
  <c r="BC198" i="3"/>
  <c r="BC210" i="3"/>
  <c r="BC222" i="3"/>
  <c r="BC234" i="3"/>
  <c r="BC246" i="3"/>
  <c r="BC258" i="3"/>
  <c r="BC270" i="3"/>
  <c r="BC282" i="3"/>
  <c r="BC294" i="3"/>
  <c r="BC306" i="3"/>
  <c r="BC318" i="3"/>
  <c r="BC330" i="3"/>
  <c r="BC342" i="3"/>
  <c r="BC354" i="3"/>
  <c r="AZ32" i="3"/>
  <c r="AX44" i="3"/>
  <c r="AX54" i="3"/>
  <c r="AZ60" i="3"/>
  <c r="AZ64" i="3"/>
  <c r="AZ70" i="3"/>
  <c r="AZ74" i="3"/>
  <c r="AZ80" i="3"/>
  <c r="BC156" i="3"/>
  <c r="BC228" i="3"/>
  <c r="BC288" i="3"/>
  <c r="AZ78" i="3"/>
  <c r="BC133" i="3"/>
  <c r="BC289" i="3"/>
  <c r="AX79" i="3"/>
  <c r="BC91" i="3"/>
  <c r="BC103" i="3"/>
  <c r="BC115" i="3"/>
  <c r="BC127" i="3"/>
  <c r="BC139" i="3"/>
  <c r="BC151" i="3"/>
  <c r="BC163" i="3"/>
  <c r="BC175" i="3"/>
  <c r="BC187" i="3"/>
  <c r="BC199" i="3"/>
  <c r="BC211" i="3"/>
  <c r="BC223" i="3"/>
  <c r="BC235" i="3"/>
  <c r="BC247" i="3"/>
  <c r="BC259" i="3"/>
  <c r="BC271" i="3"/>
  <c r="BC283" i="3"/>
  <c r="BC295" i="3"/>
  <c r="BC307" i="3"/>
  <c r="BC319" i="3"/>
  <c r="BC331" i="3"/>
  <c r="BC343" i="3"/>
  <c r="BC355" i="3"/>
  <c r="AX33" i="3"/>
  <c r="AY44" i="3"/>
  <c r="AY54" i="3"/>
  <c r="AX61" i="3"/>
  <c r="AX65" i="3"/>
  <c r="AX71" i="3"/>
  <c r="AX75" i="3"/>
  <c r="AX81" i="3"/>
  <c r="BC144" i="3"/>
  <c r="AZ62" i="3"/>
  <c r="BC193" i="3"/>
  <c r="AY39" i="3"/>
  <c r="BC92" i="3"/>
  <c r="BC104" i="3"/>
  <c r="BC116" i="3"/>
  <c r="BC128" i="3"/>
  <c r="BC140" i="3"/>
  <c r="BC152" i="3"/>
  <c r="BC164" i="3"/>
  <c r="BC176" i="3"/>
  <c r="BC188" i="3"/>
  <c r="BC200" i="3"/>
  <c r="BC212" i="3"/>
  <c r="BC224" i="3"/>
  <c r="BC236" i="3"/>
  <c r="BC248" i="3"/>
  <c r="BC260" i="3"/>
  <c r="BC272" i="3"/>
  <c r="BC284" i="3"/>
  <c r="BC296" i="3"/>
  <c r="BC308" i="3"/>
  <c r="BC320" i="3"/>
  <c r="BC332" i="3"/>
  <c r="BC344" i="3"/>
  <c r="BC356" i="3"/>
  <c r="AY33" i="3"/>
  <c r="AZ44" i="3"/>
  <c r="AZ54" i="3"/>
  <c r="AY61" i="3"/>
  <c r="AY65" i="3"/>
  <c r="AY71" i="3"/>
  <c r="AY75" i="3"/>
  <c r="AY81" i="3"/>
  <c r="BC132" i="3"/>
  <c r="BC324" i="3"/>
  <c r="BC97" i="3"/>
  <c r="BC277" i="3"/>
  <c r="AX73" i="3"/>
  <c r="BC93" i="3"/>
  <c r="BC105" i="3"/>
  <c r="BC117" i="3"/>
  <c r="BC129" i="3"/>
  <c r="BC141" i="3"/>
  <c r="BC153" i="3"/>
  <c r="BC165" i="3"/>
  <c r="BC177" i="3"/>
  <c r="BC189" i="3"/>
  <c r="BC201" i="3"/>
  <c r="BC213" i="3"/>
  <c r="BC225" i="3"/>
  <c r="BC237" i="3"/>
  <c r="BC249" i="3"/>
  <c r="BC261" i="3"/>
  <c r="BC273" i="3"/>
  <c r="BC285" i="3"/>
  <c r="BC297" i="3"/>
  <c r="BC309" i="3"/>
  <c r="BC321" i="3"/>
  <c r="BC333" i="3"/>
  <c r="BC345" i="3"/>
  <c r="AZ33" i="3"/>
  <c r="AX47" i="3"/>
  <c r="AX55" i="3"/>
  <c r="AZ61" i="3"/>
  <c r="AZ65" i="3"/>
  <c r="AZ71" i="3"/>
  <c r="AZ75" i="3"/>
  <c r="AZ81" i="3"/>
  <c r="BC120" i="3"/>
  <c r="BC205" i="3"/>
  <c r="AX59" i="3"/>
  <c r="BC94" i="3"/>
  <c r="BC106" i="3"/>
  <c r="BC118" i="3"/>
  <c r="BC130" i="3"/>
  <c r="BC142" i="3"/>
  <c r="BC154" i="3"/>
  <c r="BC166" i="3"/>
  <c r="BC178" i="3"/>
  <c r="BC190" i="3"/>
  <c r="BC202" i="3"/>
  <c r="BC214" i="3"/>
  <c r="BC226" i="3"/>
  <c r="BC238" i="3"/>
  <c r="BC250" i="3"/>
  <c r="BC262" i="3"/>
  <c r="BC274" i="3"/>
  <c r="BC286" i="3"/>
  <c r="BC298" i="3"/>
  <c r="BC310" i="3"/>
  <c r="BC322" i="3"/>
  <c r="BC334" i="3"/>
  <c r="BC346" i="3"/>
  <c r="AX38" i="3"/>
  <c r="AY47" i="3"/>
  <c r="AY55" i="3"/>
  <c r="AX62" i="3"/>
  <c r="AX66" i="3"/>
  <c r="AX72" i="3"/>
  <c r="AX78" i="3"/>
  <c r="BC108" i="3"/>
  <c r="BC336" i="3"/>
  <c r="AX52" i="3"/>
  <c r="BC181" i="3"/>
  <c r="BC241" i="3"/>
  <c r="AX67" i="3"/>
  <c r="BC95" i="3"/>
  <c r="BC107" i="3"/>
  <c r="BC119" i="3"/>
  <c r="BC131" i="3"/>
  <c r="BC143" i="3"/>
  <c r="BC155" i="3"/>
  <c r="BC167" i="3"/>
  <c r="BC179" i="3"/>
  <c r="BC191" i="3"/>
  <c r="BC203" i="3"/>
  <c r="BC215" i="3"/>
  <c r="BC227" i="3"/>
  <c r="BC239" i="3"/>
  <c r="BC251" i="3"/>
  <c r="BC263" i="3"/>
  <c r="BC275" i="3"/>
  <c r="BC287" i="3"/>
  <c r="BC299" i="3"/>
  <c r="BC311" i="3"/>
  <c r="BC323" i="3"/>
  <c r="BC335" i="3"/>
  <c r="BC347" i="3"/>
  <c r="AY38" i="3"/>
  <c r="AZ47" i="3"/>
  <c r="AZ55" i="3"/>
  <c r="AY62" i="3"/>
  <c r="AY66" i="3"/>
  <c r="AY72" i="3"/>
  <c r="AY78" i="3"/>
  <c r="BC96" i="3"/>
  <c r="BC348" i="3"/>
  <c r="AY56" i="3"/>
  <c r="BC169" i="3"/>
  <c r="BC265" i="3"/>
  <c r="BC325" i="3"/>
  <c r="BB12" i="3"/>
  <c r="BB24" i="3"/>
  <c r="BB36" i="3"/>
  <c r="BB48" i="3"/>
  <c r="BB60" i="3"/>
  <c r="BB72" i="3"/>
  <c r="BB84" i="3"/>
  <c r="BB96" i="3"/>
  <c r="BB108" i="3"/>
  <c r="BB120" i="3"/>
  <c r="BB132" i="3"/>
  <c r="BB144" i="3"/>
  <c r="BB156" i="3"/>
  <c r="BB168" i="3"/>
  <c r="BB180" i="3"/>
  <c r="BB192" i="3"/>
  <c r="BB205" i="3"/>
  <c r="BB217" i="3"/>
  <c r="BB229" i="3"/>
  <c r="BB241" i="3"/>
  <c r="BB253" i="3"/>
  <c r="BB265" i="3"/>
  <c r="BB277" i="3"/>
  <c r="BB289" i="3"/>
  <c r="BB302" i="3"/>
  <c r="BB314" i="3"/>
  <c r="BB326" i="3"/>
  <c r="BB338" i="3"/>
  <c r="BB350" i="3"/>
  <c r="BA22" i="3"/>
  <c r="BA35" i="3"/>
  <c r="BA49" i="3"/>
  <c r="BA62" i="3"/>
  <c r="BA75" i="3"/>
  <c r="BA89" i="3"/>
  <c r="BA101" i="3"/>
  <c r="BA113" i="3"/>
  <c r="BA125" i="3"/>
  <c r="BA137" i="3"/>
  <c r="BA150" i="3"/>
  <c r="BA162" i="3"/>
  <c r="BA174" i="3"/>
  <c r="BA186" i="3"/>
  <c r="BA199" i="3"/>
  <c r="BA211" i="3"/>
  <c r="BA223" i="3"/>
  <c r="BA235" i="3"/>
  <c r="BA248" i="3"/>
  <c r="BA260" i="3"/>
  <c r="BA272" i="3"/>
  <c r="BA284" i="3"/>
  <c r="BA296" i="3"/>
  <c r="BA309" i="3"/>
  <c r="BA321" i="3"/>
  <c r="BA333" i="3"/>
  <c r="BA345" i="3"/>
  <c r="BA63" i="3"/>
  <c r="BA236" i="3"/>
  <c r="BA273" i="3"/>
  <c r="BA297" i="3"/>
  <c r="BA322" i="3"/>
  <c r="BA346" i="3"/>
  <c r="BB13" i="3"/>
  <c r="BB25" i="3"/>
  <c r="BB37" i="3"/>
  <c r="BB49" i="3"/>
  <c r="BB61" i="3"/>
  <c r="BB73" i="3"/>
  <c r="BB85" i="3"/>
  <c r="BB97" i="3"/>
  <c r="BB109" i="3"/>
  <c r="BB121" i="3"/>
  <c r="BB133" i="3"/>
  <c r="BB145" i="3"/>
  <c r="BB157" i="3"/>
  <c r="BB169" i="3"/>
  <c r="BB181" i="3"/>
  <c r="BB193" i="3"/>
  <c r="BB206" i="3"/>
  <c r="BB218" i="3"/>
  <c r="BB230" i="3"/>
  <c r="BB242" i="3"/>
  <c r="BB254" i="3"/>
  <c r="BB266" i="3"/>
  <c r="BB278" i="3"/>
  <c r="BB290" i="3"/>
  <c r="BB303" i="3"/>
  <c r="BB315" i="3"/>
  <c r="BB327" i="3"/>
  <c r="BB339" i="3"/>
  <c r="BB351" i="3"/>
  <c r="BB11" i="3"/>
  <c r="BA23" i="3"/>
  <c r="BA36" i="3"/>
  <c r="BA50" i="3"/>
  <c r="BA76" i="3"/>
  <c r="BA90" i="3"/>
  <c r="BA102" i="3"/>
  <c r="BA114" i="3"/>
  <c r="BA126" i="3"/>
  <c r="BA138" i="3"/>
  <c r="BA151" i="3"/>
  <c r="BA163" i="3"/>
  <c r="BA175" i="3"/>
  <c r="BA187" i="3"/>
  <c r="BA200" i="3"/>
  <c r="BA212" i="3"/>
  <c r="BA224" i="3"/>
  <c r="BA249" i="3"/>
  <c r="BA261" i="3"/>
  <c r="BA285" i="3"/>
  <c r="BA310" i="3"/>
  <c r="BA334" i="3"/>
  <c r="BB14" i="3"/>
  <c r="BB26" i="3"/>
  <c r="BB38" i="3"/>
  <c r="BB50" i="3"/>
  <c r="BB62" i="3"/>
  <c r="BB74" i="3"/>
  <c r="BB86" i="3"/>
  <c r="BB98" i="3"/>
  <c r="BB110" i="3"/>
  <c r="BB122" i="3"/>
  <c r="BB134" i="3"/>
  <c r="BB146" i="3"/>
  <c r="BB158" i="3"/>
  <c r="BB170" i="3"/>
  <c r="BB182" i="3"/>
  <c r="BB195" i="3"/>
  <c r="BB207" i="3"/>
  <c r="BB219" i="3"/>
  <c r="BB231" i="3"/>
  <c r="BB243" i="3"/>
  <c r="BB255" i="3"/>
  <c r="BB267" i="3"/>
  <c r="BB279" i="3"/>
  <c r="BB291" i="3"/>
  <c r="BB304" i="3"/>
  <c r="BB316" i="3"/>
  <c r="BB328" i="3"/>
  <c r="BB340" i="3"/>
  <c r="BB352" i="3"/>
  <c r="BA12" i="3"/>
  <c r="BA24" i="3"/>
  <c r="BA37" i="3"/>
  <c r="BA51" i="3"/>
  <c r="BA64" i="3"/>
  <c r="BA77" i="3"/>
  <c r="BA91" i="3"/>
  <c r="BA103" i="3"/>
  <c r="BA115" i="3"/>
  <c r="BA127" i="3"/>
  <c r="BA139" i="3"/>
  <c r="BA152" i="3"/>
  <c r="BA164" i="3"/>
  <c r="BA176" i="3"/>
  <c r="BA188" i="3"/>
  <c r="BA201" i="3"/>
  <c r="BA213" i="3"/>
  <c r="BA225" i="3"/>
  <c r="BA237" i="3"/>
  <c r="BA250" i="3"/>
  <c r="BA262" i="3"/>
  <c r="BA274" i="3"/>
  <c r="BA286" i="3"/>
  <c r="BA298" i="3"/>
  <c r="BA311" i="3"/>
  <c r="BA323" i="3"/>
  <c r="BA335" i="3"/>
  <c r="BA347" i="3"/>
  <c r="BB15" i="3"/>
  <c r="BB27" i="3"/>
  <c r="BB39" i="3"/>
  <c r="BB51" i="3"/>
  <c r="BB63" i="3"/>
  <c r="BB75" i="3"/>
  <c r="BB87" i="3"/>
  <c r="BB99" i="3"/>
  <c r="BB111" i="3"/>
  <c r="BB123" i="3"/>
  <c r="BB135" i="3"/>
  <c r="BB147" i="3"/>
  <c r="BB159" i="3"/>
  <c r="BB171" i="3"/>
  <c r="BB183" i="3"/>
  <c r="BB196" i="3"/>
  <c r="BB208" i="3"/>
  <c r="BB220" i="3"/>
  <c r="BB232" i="3"/>
  <c r="BB244" i="3"/>
  <c r="BB256" i="3"/>
  <c r="BB268" i="3"/>
  <c r="BB280" i="3"/>
  <c r="BB292" i="3"/>
  <c r="BB305" i="3"/>
  <c r="BB317" i="3"/>
  <c r="BB329" i="3"/>
  <c r="BB341" i="3"/>
  <c r="BB353" i="3"/>
  <c r="BA13" i="3"/>
  <c r="BA25" i="3"/>
  <c r="BA39" i="3"/>
  <c r="BA52" i="3"/>
  <c r="BA65" i="3"/>
  <c r="BA79" i="3"/>
  <c r="BA92" i="3"/>
  <c r="BA104" i="3"/>
  <c r="BA116" i="3"/>
  <c r="BA128" i="3"/>
  <c r="BA141" i="3"/>
  <c r="BA153" i="3"/>
  <c r="BA165" i="3"/>
  <c r="BA177" i="3"/>
  <c r="BA189" i="3"/>
  <c r="BA202" i="3"/>
  <c r="BA214" i="3"/>
  <c r="BA226" i="3"/>
  <c r="BA238" i="3"/>
  <c r="BA251" i="3"/>
  <c r="BA263" i="3"/>
  <c r="BA275" i="3"/>
  <c r="BA287" i="3"/>
  <c r="BA299" i="3"/>
  <c r="BA312" i="3"/>
  <c r="BA324" i="3"/>
  <c r="BA336" i="3"/>
  <c r="BA348" i="3"/>
  <c r="BA81" i="3"/>
  <c r="BA204" i="3"/>
  <c r="BA253" i="3"/>
  <c r="BA302" i="3"/>
  <c r="BA338" i="3"/>
  <c r="BA96" i="3"/>
  <c r="BA304" i="3"/>
  <c r="BB16" i="3"/>
  <c r="BB28" i="3"/>
  <c r="BB40" i="3"/>
  <c r="BB52" i="3"/>
  <c r="BB64" i="3"/>
  <c r="BB76" i="3"/>
  <c r="BB88" i="3"/>
  <c r="BB100" i="3"/>
  <c r="BB112" i="3"/>
  <c r="BB124" i="3"/>
  <c r="BB136" i="3"/>
  <c r="BB148" i="3"/>
  <c r="BB160" i="3"/>
  <c r="BB172" i="3"/>
  <c r="BB184" i="3"/>
  <c r="BB197" i="3"/>
  <c r="BB209" i="3"/>
  <c r="BB221" i="3"/>
  <c r="BB233" i="3"/>
  <c r="BB245" i="3"/>
  <c r="BB257" i="3"/>
  <c r="BB269" i="3"/>
  <c r="BB281" i="3"/>
  <c r="BB293" i="3"/>
  <c r="BB306" i="3"/>
  <c r="BB318" i="3"/>
  <c r="BB330" i="3"/>
  <c r="BB342" i="3"/>
  <c r="BB354" i="3"/>
  <c r="BA14" i="3"/>
  <c r="BA26" i="3"/>
  <c r="BA40" i="3"/>
  <c r="BA53" i="3"/>
  <c r="BA66" i="3"/>
  <c r="BA80" i="3"/>
  <c r="BA93" i="3"/>
  <c r="BA105" i="3"/>
  <c r="BA117" i="3"/>
  <c r="BA129" i="3"/>
  <c r="BA142" i="3"/>
  <c r="BA154" i="3"/>
  <c r="BA166" i="3"/>
  <c r="BA178" i="3"/>
  <c r="BA190" i="3"/>
  <c r="BA203" i="3"/>
  <c r="BA215" i="3"/>
  <c r="BA227" i="3"/>
  <c r="BA239" i="3"/>
  <c r="BA252" i="3"/>
  <c r="BA264" i="3"/>
  <c r="BA276" i="3"/>
  <c r="BA288" i="3"/>
  <c r="BA300" i="3"/>
  <c r="BA313" i="3"/>
  <c r="BA325" i="3"/>
  <c r="BA337" i="3"/>
  <c r="BA349" i="3"/>
  <c r="BA67" i="3"/>
  <c r="BA216" i="3"/>
  <c r="BA265" i="3"/>
  <c r="BA289" i="3"/>
  <c r="BA326" i="3"/>
  <c r="BA350" i="3"/>
  <c r="BA69" i="3"/>
  <c r="BA328" i="3"/>
  <c r="BB17" i="3"/>
  <c r="BB29" i="3"/>
  <c r="BB41" i="3"/>
  <c r="BB53" i="3"/>
  <c r="BB65" i="3"/>
  <c r="BB77" i="3"/>
  <c r="BB89" i="3"/>
  <c r="BB101" i="3"/>
  <c r="BB113" i="3"/>
  <c r="BB125" i="3"/>
  <c r="BB137" i="3"/>
  <c r="BB149" i="3"/>
  <c r="BB161" i="3"/>
  <c r="BB173" i="3"/>
  <c r="BB185" i="3"/>
  <c r="BB198" i="3"/>
  <c r="BB210" i="3"/>
  <c r="BB222" i="3"/>
  <c r="BB234" i="3"/>
  <c r="BB246" i="3"/>
  <c r="BB258" i="3"/>
  <c r="BB270" i="3"/>
  <c r="BB282" i="3"/>
  <c r="BB294" i="3"/>
  <c r="BB307" i="3"/>
  <c r="BB319" i="3"/>
  <c r="BB331" i="3"/>
  <c r="BB343" i="3"/>
  <c r="BB355" i="3"/>
  <c r="BA15" i="3"/>
  <c r="BA27" i="3"/>
  <c r="BA41" i="3"/>
  <c r="BA54" i="3"/>
  <c r="BA94" i="3"/>
  <c r="BA106" i="3"/>
  <c r="BA118" i="3"/>
  <c r="BA130" i="3"/>
  <c r="BA143" i="3"/>
  <c r="BA155" i="3"/>
  <c r="BA167" i="3"/>
  <c r="BA179" i="3"/>
  <c r="BA191" i="3"/>
  <c r="BA228" i="3"/>
  <c r="BA240" i="3"/>
  <c r="BA277" i="3"/>
  <c r="BA314" i="3"/>
  <c r="BA120" i="3"/>
  <c r="BA279" i="3"/>
  <c r="BB18" i="3"/>
  <c r="BB30" i="3"/>
  <c r="BB42" i="3"/>
  <c r="BB54" i="3"/>
  <c r="BB66" i="3"/>
  <c r="BB78" i="3"/>
  <c r="BB90" i="3"/>
  <c r="BB102" i="3"/>
  <c r="BB114" i="3"/>
  <c r="BB126" i="3"/>
  <c r="BB138" i="3"/>
  <c r="BB150" i="3"/>
  <c r="BB162" i="3"/>
  <c r="BB174" i="3"/>
  <c r="BB186" i="3"/>
  <c r="BB199" i="3"/>
  <c r="BB211" i="3"/>
  <c r="BB223" i="3"/>
  <c r="BB235" i="3"/>
  <c r="BB247" i="3"/>
  <c r="BB259" i="3"/>
  <c r="BB271" i="3"/>
  <c r="BB283" i="3"/>
  <c r="BB295" i="3"/>
  <c r="BB308" i="3"/>
  <c r="BB320" i="3"/>
  <c r="BB332" i="3"/>
  <c r="BB344" i="3"/>
  <c r="BB356" i="3"/>
  <c r="BA16" i="3"/>
  <c r="BA28" i="3"/>
  <c r="BA42" i="3"/>
  <c r="BA55" i="3"/>
  <c r="BA68" i="3"/>
  <c r="BA82" i="3"/>
  <c r="BA95" i="3"/>
  <c r="BA107" i="3"/>
  <c r="BA119" i="3"/>
  <c r="BA131" i="3"/>
  <c r="BA144" i="3"/>
  <c r="BA156" i="3"/>
  <c r="BA168" i="3"/>
  <c r="BA180" i="3"/>
  <c r="BA192" i="3"/>
  <c r="BA205" i="3"/>
  <c r="BA217" i="3"/>
  <c r="BA229" i="3"/>
  <c r="BA241" i="3"/>
  <c r="BA254" i="3"/>
  <c r="BA266" i="3"/>
  <c r="BA278" i="3"/>
  <c r="BA290" i="3"/>
  <c r="BA303" i="3"/>
  <c r="BA315" i="3"/>
  <c r="BA327" i="3"/>
  <c r="BA339" i="3"/>
  <c r="BA351" i="3"/>
  <c r="BA11" i="3"/>
  <c r="BB163" i="3"/>
  <c r="BA29" i="3"/>
  <c r="BA83" i="3"/>
  <c r="BA132" i="3"/>
  <c r="BA157" i="3"/>
  <c r="BA181" i="3"/>
  <c r="BA206" i="3"/>
  <c r="BA230" i="3"/>
  <c r="BA267" i="3"/>
  <c r="BA316" i="3"/>
  <c r="BA352" i="3"/>
  <c r="BB19" i="3"/>
  <c r="BB31" i="3"/>
  <c r="BB43" i="3"/>
  <c r="BB55" i="3"/>
  <c r="BB67" i="3"/>
  <c r="BB79" i="3"/>
  <c r="BB91" i="3"/>
  <c r="BB103" i="3"/>
  <c r="BB115" i="3"/>
  <c r="BB127" i="3"/>
  <c r="BB139" i="3"/>
  <c r="BB151" i="3"/>
  <c r="BB175" i="3"/>
  <c r="BB187" i="3"/>
  <c r="BB200" i="3"/>
  <c r="BB212" i="3"/>
  <c r="BB224" i="3"/>
  <c r="BB236" i="3"/>
  <c r="BB248" i="3"/>
  <c r="BB260" i="3"/>
  <c r="BB272" i="3"/>
  <c r="BB284" i="3"/>
  <c r="BB296" i="3"/>
  <c r="BB309" i="3"/>
  <c r="BB321" i="3"/>
  <c r="BB333" i="3"/>
  <c r="BB345" i="3"/>
  <c r="BA17" i="3"/>
  <c r="BA43" i="3"/>
  <c r="BA56" i="3"/>
  <c r="BA108" i="3"/>
  <c r="BA145" i="3"/>
  <c r="BA169" i="3"/>
  <c r="BA193" i="3"/>
  <c r="BA218" i="3"/>
  <c r="BA242" i="3"/>
  <c r="BA255" i="3"/>
  <c r="BA291" i="3"/>
  <c r="BA340" i="3"/>
  <c r="BB20" i="3"/>
  <c r="BB32" i="3"/>
  <c r="BB44" i="3"/>
  <c r="BB56" i="3"/>
  <c r="BB68" i="3"/>
  <c r="BB80" i="3"/>
  <c r="BB92" i="3"/>
  <c r="BB104" i="3"/>
  <c r="BB116" i="3"/>
  <c r="BB128" i="3"/>
  <c r="BB140" i="3"/>
  <c r="BB152" i="3"/>
  <c r="BB164" i="3"/>
  <c r="BB176" i="3"/>
  <c r="BB188" i="3"/>
  <c r="BB201" i="3"/>
  <c r="BB213" i="3"/>
  <c r="BB225" i="3"/>
  <c r="BB237" i="3"/>
  <c r="BB249" i="3"/>
  <c r="BB261" i="3"/>
  <c r="BB273" i="3"/>
  <c r="BB285" i="3"/>
  <c r="BB297" i="3"/>
  <c r="BB310" i="3"/>
  <c r="BB322" i="3"/>
  <c r="BB334" i="3"/>
  <c r="BB346" i="3"/>
  <c r="BA18" i="3"/>
  <c r="BA30" i="3"/>
  <c r="BA44" i="3"/>
  <c r="BA57" i="3"/>
  <c r="BA71" i="3"/>
  <c r="BA85" i="3"/>
  <c r="BA97" i="3"/>
  <c r="BA109" i="3"/>
  <c r="BA121" i="3"/>
  <c r="BA133" i="3"/>
  <c r="BA146" i="3"/>
  <c r="BA158" i="3"/>
  <c r="BA170" i="3"/>
  <c r="BA182" i="3"/>
  <c r="BA195" i="3"/>
  <c r="BA207" i="3"/>
  <c r="BA219" i="3"/>
  <c r="BA231" i="3"/>
  <c r="BA243" i="3"/>
  <c r="BA256" i="3"/>
  <c r="BA268" i="3"/>
  <c r="BA280" i="3"/>
  <c r="BA292" i="3"/>
  <c r="BA305" i="3"/>
  <c r="BA317" i="3"/>
  <c r="BA329" i="3"/>
  <c r="BA341" i="3"/>
  <c r="BA353" i="3"/>
  <c r="BB21" i="3"/>
  <c r="BB33" i="3"/>
  <c r="BB45" i="3"/>
  <c r="BB57" i="3"/>
  <c r="BB69" i="3"/>
  <c r="BB81" i="3"/>
  <c r="BB93" i="3"/>
  <c r="BB105" i="3"/>
  <c r="BB117" i="3"/>
  <c r="BB129" i="3"/>
  <c r="BB141" i="3"/>
  <c r="BB153" i="3"/>
  <c r="BB165" i="3"/>
  <c r="BB177" i="3"/>
  <c r="BB189" i="3"/>
  <c r="BB202" i="3"/>
  <c r="BB214" i="3"/>
  <c r="BB226" i="3"/>
  <c r="BB238" i="3"/>
  <c r="BB250" i="3"/>
  <c r="BB262" i="3"/>
  <c r="BB274" i="3"/>
  <c r="BB286" i="3"/>
  <c r="BB298" i="3"/>
  <c r="BB311" i="3"/>
  <c r="BB323" i="3"/>
  <c r="BB335" i="3"/>
  <c r="BB347" i="3"/>
  <c r="BA19" i="3"/>
  <c r="BA31" i="3"/>
  <c r="BA45" i="3"/>
  <c r="BA58" i="3"/>
  <c r="BA72" i="3"/>
  <c r="BA86" i="3"/>
  <c r="BA98" i="3"/>
  <c r="BA110" i="3"/>
  <c r="BA122" i="3"/>
  <c r="BA134" i="3"/>
  <c r="BA147" i="3"/>
  <c r="BA159" i="3"/>
  <c r="BA171" i="3"/>
  <c r="BA183" i="3"/>
  <c r="BA196" i="3"/>
  <c r="BA208" i="3"/>
  <c r="BA220" i="3"/>
  <c r="BA232" i="3"/>
  <c r="BA244" i="3"/>
  <c r="BA257" i="3"/>
  <c r="BA269" i="3"/>
  <c r="BA281" i="3"/>
  <c r="BA293" i="3"/>
  <c r="BA306" i="3"/>
  <c r="BA318" i="3"/>
  <c r="BA330" i="3"/>
  <c r="BA342" i="3"/>
  <c r="BA354" i="3"/>
  <c r="BB22" i="3"/>
  <c r="BB34" i="3"/>
  <c r="BB46" i="3"/>
  <c r="BB58" i="3"/>
  <c r="BB70" i="3"/>
  <c r="BB82" i="3"/>
  <c r="BB94" i="3"/>
  <c r="BB106" i="3"/>
  <c r="BB118" i="3"/>
  <c r="BB130" i="3"/>
  <c r="BB142" i="3"/>
  <c r="BB154" i="3"/>
  <c r="BB166" i="3"/>
  <c r="BB178" i="3"/>
  <c r="BB190" i="3"/>
  <c r="BB203" i="3"/>
  <c r="BB215" i="3"/>
  <c r="BB227" i="3"/>
  <c r="BB239" i="3"/>
  <c r="BB251" i="3"/>
  <c r="BB263" i="3"/>
  <c r="BB275" i="3"/>
  <c r="BB299" i="3"/>
  <c r="BB312" i="3"/>
  <c r="BB324" i="3"/>
  <c r="BB23" i="3"/>
  <c r="BA161" i="3"/>
  <c r="BA308" i="3"/>
  <c r="BB313" i="3"/>
  <c r="BA172" i="3"/>
  <c r="BA246" i="3"/>
  <c r="BB59" i="3"/>
  <c r="BA331" i="3"/>
  <c r="BB71" i="3"/>
  <c r="BB216" i="3"/>
  <c r="BB337" i="3"/>
  <c r="BA34" i="3"/>
  <c r="BA112" i="3"/>
  <c r="BA185" i="3"/>
  <c r="BB83" i="3"/>
  <c r="BB228" i="3"/>
  <c r="BB348" i="3"/>
  <c r="BA46" i="3"/>
  <c r="BA123" i="3"/>
  <c r="BA197" i="3"/>
  <c r="BA270" i="3"/>
  <c r="BA343" i="3"/>
  <c r="BB95" i="3"/>
  <c r="BB240" i="3"/>
  <c r="BB349" i="3"/>
  <c r="BA48" i="3"/>
  <c r="BA124" i="3"/>
  <c r="BA198" i="3"/>
  <c r="BA271" i="3"/>
  <c r="BA344" i="3"/>
  <c r="BA245" i="3"/>
  <c r="BA320" i="3"/>
  <c r="BA258" i="3"/>
  <c r="BA319" i="3"/>
  <c r="BA21" i="3"/>
  <c r="BB204" i="3"/>
  <c r="BA184" i="3"/>
  <c r="BA259" i="3"/>
  <c r="BB107" i="3"/>
  <c r="BB252" i="3"/>
  <c r="BA60" i="3"/>
  <c r="BA135" i="3"/>
  <c r="BA209" i="3"/>
  <c r="BA282" i="3"/>
  <c r="BA355" i="3"/>
  <c r="BB325" i="3"/>
  <c r="BB119" i="3"/>
  <c r="BB264" i="3"/>
  <c r="BA61" i="3"/>
  <c r="BA136" i="3"/>
  <c r="BA210" i="3"/>
  <c r="BA283" i="3"/>
  <c r="BA356" i="3"/>
  <c r="BB287" i="3"/>
  <c r="BA74" i="3"/>
  <c r="BA222" i="3"/>
  <c r="BB155" i="3"/>
  <c r="BA87" i="3"/>
  <c r="BA233" i="3"/>
  <c r="BB300" i="3"/>
  <c r="BA234" i="3"/>
  <c r="BB35" i="3"/>
  <c r="BA20" i="3"/>
  <c r="BB191" i="3"/>
  <c r="BA173" i="3"/>
  <c r="BB336" i="3"/>
  <c r="BA32" i="3"/>
  <c r="BA332" i="3"/>
  <c r="BB131" i="3"/>
  <c r="BB276" i="3"/>
  <c r="BA73" i="3"/>
  <c r="BA148" i="3"/>
  <c r="BA221" i="3"/>
  <c r="BA294" i="3"/>
  <c r="BB143" i="3"/>
  <c r="BA149" i="3"/>
  <c r="BA295" i="3"/>
  <c r="BB288" i="3"/>
  <c r="BA160" i="3"/>
  <c r="BA307" i="3"/>
  <c r="BB167" i="3"/>
  <c r="BA88" i="3"/>
  <c r="BB179" i="3"/>
  <c r="BA99" i="3"/>
  <c r="BB47" i="3"/>
  <c r="BA100" i="3"/>
  <c r="BA111" i="3"/>
  <c r="AX50" i="3"/>
  <c r="BB301" i="3"/>
  <c r="AX42" i="3"/>
  <c r="AY46" i="3"/>
  <c r="AY122" i="3"/>
  <c r="AY170" i="3"/>
  <c r="AY218" i="3"/>
  <c r="AY266" i="3"/>
  <c r="AY314" i="3"/>
  <c r="AZ18" i="3"/>
  <c r="AZ106" i="3"/>
  <c r="AZ154" i="3"/>
  <c r="AZ202" i="3"/>
  <c r="AZ250" i="3"/>
  <c r="AZ298" i="3"/>
  <c r="AZ346" i="3"/>
  <c r="AX15" i="3"/>
  <c r="AX111" i="3"/>
  <c r="AX159" i="3"/>
  <c r="AX207" i="3"/>
  <c r="AX255" i="3"/>
  <c r="AX303" i="3"/>
  <c r="AX351" i="3"/>
  <c r="AY83" i="3"/>
  <c r="AY131" i="3"/>
  <c r="AY179" i="3"/>
  <c r="AY227" i="3"/>
  <c r="AY275" i="3"/>
  <c r="AY323" i="3"/>
  <c r="AZ88" i="3"/>
  <c r="AZ83" i="3"/>
  <c r="AZ131" i="3"/>
  <c r="AZ179" i="3"/>
  <c r="AZ227" i="3"/>
  <c r="AZ275" i="3"/>
  <c r="AZ323" i="3"/>
  <c r="AZ116" i="3"/>
  <c r="AX84" i="3"/>
  <c r="AX132" i="3"/>
  <c r="AX180" i="3"/>
  <c r="AX228" i="3"/>
  <c r="AX276" i="3"/>
  <c r="AX324" i="3"/>
  <c r="AZ192" i="3"/>
  <c r="AY96" i="3"/>
  <c r="AY144" i="3"/>
  <c r="AY192" i="3"/>
  <c r="AY240" i="3"/>
  <c r="AY288" i="3"/>
  <c r="AY336" i="3"/>
  <c r="AX30" i="3"/>
  <c r="AX206" i="3"/>
  <c r="AZ321" i="3"/>
  <c r="AZ253" i="3"/>
  <c r="AZ161" i="3"/>
  <c r="AX285" i="3"/>
  <c r="AZ193" i="3"/>
  <c r="AX90" i="3"/>
  <c r="AZ228" i="3"/>
  <c r="AX342" i="3"/>
  <c r="AZ260" i="3"/>
  <c r="AZ109" i="3"/>
  <c r="AZ45" i="3"/>
  <c r="AY209" i="3"/>
  <c r="AX345" i="3"/>
  <c r="AY301" i="3"/>
  <c r="AY129" i="3"/>
  <c r="AZ257" i="3"/>
  <c r="AY241" i="3"/>
  <c r="AZ93" i="3"/>
  <c r="AZ229" i="3"/>
  <c r="AY345" i="3"/>
  <c r="AZ308" i="3"/>
  <c r="AZ320" i="3"/>
  <c r="AY97" i="3"/>
  <c r="AX233" i="3"/>
  <c r="AZ348" i="3"/>
  <c r="AY17" i="3"/>
  <c r="AY205" i="3"/>
  <c r="AY321" i="3"/>
  <c r="AX41" i="3"/>
  <c r="AY51" i="3"/>
  <c r="AX35" i="3"/>
  <c r="AY58" i="3"/>
  <c r="AY126" i="3"/>
  <c r="AY174" i="3"/>
  <c r="AY222" i="3"/>
  <c r="AY270" i="3"/>
  <c r="AY318" i="3"/>
  <c r="AZ22" i="3"/>
  <c r="AZ110" i="3"/>
  <c r="AZ158" i="3"/>
  <c r="AZ206" i="3"/>
  <c r="AZ254" i="3"/>
  <c r="AZ302" i="3"/>
  <c r="AZ350" i="3"/>
  <c r="AX19" i="3"/>
  <c r="AX115" i="3"/>
  <c r="AX163" i="3"/>
  <c r="AX211" i="3"/>
  <c r="AX259" i="3"/>
  <c r="AX307" i="3"/>
  <c r="AX355" i="3"/>
  <c r="AY87" i="3"/>
  <c r="AY135" i="3"/>
  <c r="AY183" i="3"/>
  <c r="AY231" i="3"/>
  <c r="AY279" i="3"/>
  <c r="AY327" i="3"/>
  <c r="AZ96" i="3"/>
  <c r="AZ87" i="3"/>
  <c r="AZ135" i="3"/>
  <c r="AZ183" i="3"/>
  <c r="AZ231" i="3"/>
  <c r="AZ279" i="3"/>
  <c r="AZ327" i="3"/>
  <c r="AZ136" i="3"/>
  <c r="AX88" i="3"/>
  <c r="AX136" i="3"/>
  <c r="AX184" i="3"/>
  <c r="AX232" i="3"/>
  <c r="AX280" i="3"/>
  <c r="AX328" i="3"/>
  <c r="AY12" i="3"/>
  <c r="AY100" i="3"/>
  <c r="AY148" i="3"/>
  <c r="AY196" i="3"/>
  <c r="AY244" i="3"/>
  <c r="AY292" i="3"/>
  <c r="AY340" i="3"/>
  <c r="AY57" i="3"/>
  <c r="AX217" i="3"/>
  <c r="AZ332" i="3"/>
  <c r="AX330" i="3"/>
  <c r="AZ173" i="3"/>
  <c r="AZ293" i="3"/>
  <c r="AX242" i="3"/>
  <c r="AX102" i="3"/>
  <c r="AY237" i="3"/>
  <c r="AX353" i="3"/>
  <c r="AZ297" i="3"/>
  <c r="AZ169" i="3"/>
  <c r="AX77" i="3"/>
  <c r="AX218" i="3"/>
  <c r="AX94" i="3"/>
  <c r="AY349" i="3"/>
  <c r="AY141" i="3"/>
  <c r="AZ268" i="3"/>
  <c r="AX298" i="3"/>
  <c r="AZ105" i="3"/>
  <c r="AZ240" i="3"/>
  <c r="AX354" i="3"/>
  <c r="AY317" i="3"/>
  <c r="AX349" i="3"/>
  <c r="AY109" i="3"/>
  <c r="AZ241" i="3"/>
  <c r="AX17" i="3"/>
  <c r="AY29" i="3"/>
  <c r="AX214" i="3"/>
  <c r="BA194" i="3"/>
  <c r="AY48" i="3"/>
  <c r="AY50" i="3"/>
  <c r="AY82" i="3"/>
  <c r="AY130" i="3"/>
  <c r="AY178" i="3"/>
  <c r="AY226" i="3"/>
  <c r="AY274" i="3"/>
  <c r="AY322" i="3"/>
  <c r="AZ26" i="3"/>
  <c r="AZ114" i="3"/>
  <c r="AZ162" i="3"/>
  <c r="AZ210" i="3"/>
  <c r="AZ258" i="3"/>
  <c r="AZ306" i="3"/>
  <c r="AZ354" i="3"/>
  <c r="AX23" i="3"/>
  <c r="AX119" i="3"/>
  <c r="AX167" i="3"/>
  <c r="AX215" i="3"/>
  <c r="AX263" i="3"/>
  <c r="AX311" i="3"/>
  <c r="AZ11" i="3"/>
  <c r="AY91" i="3"/>
  <c r="AY139" i="3"/>
  <c r="AY187" i="3"/>
  <c r="AY235" i="3"/>
  <c r="AY283" i="3"/>
  <c r="AY331" i="3"/>
  <c r="AZ108" i="3"/>
  <c r="AZ91" i="3"/>
  <c r="AZ139" i="3"/>
  <c r="AZ187" i="3"/>
  <c r="AZ235" i="3"/>
  <c r="AZ283" i="3"/>
  <c r="AZ331" i="3"/>
  <c r="AZ152" i="3"/>
  <c r="AX92" i="3"/>
  <c r="AX140" i="3"/>
  <c r="AX188" i="3"/>
  <c r="AX236" i="3"/>
  <c r="AX284" i="3"/>
  <c r="AX332" i="3"/>
  <c r="AY16" i="3"/>
  <c r="AY104" i="3"/>
  <c r="AY152" i="3"/>
  <c r="AY200" i="3"/>
  <c r="AY248" i="3"/>
  <c r="AY296" i="3"/>
  <c r="AY344" i="3"/>
  <c r="AY89" i="3"/>
  <c r="AZ225" i="3"/>
  <c r="AY341" i="3"/>
  <c r="AX21" i="3"/>
  <c r="AZ185" i="3"/>
  <c r="AZ304" i="3"/>
  <c r="AX301" i="3"/>
  <c r="AX114" i="3"/>
  <c r="AX246" i="3"/>
  <c r="AX314" i="3"/>
  <c r="AX326" i="3"/>
  <c r="AZ213" i="3"/>
  <c r="AX93" i="3"/>
  <c r="AX229" i="3"/>
  <c r="AX142" i="3"/>
  <c r="AZ17" i="3"/>
  <c r="AY153" i="3"/>
  <c r="AY277" i="3"/>
  <c r="AZ145" i="3"/>
  <c r="AZ117" i="3"/>
  <c r="AY249" i="3"/>
  <c r="AY13" i="3"/>
  <c r="AZ345" i="3"/>
  <c r="AY253" i="3"/>
  <c r="AY121" i="3"/>
  <c r="AZ252" i="3"/>
  <c r="AX29" i="3"/>
  <c r="AX86" i="3"/>
  <c r="AX225" i="3"/>
  <c r="AY214" i="3"/>
  <c r="AX34" i="3"/>
  <c r="BA70" i="3"/>
  <c r="BA59" i="3"/>
  <c r="AY86" i="3"/>
  <c r="AY134" i="3"/>
  <c r="AY182" i="3"/>
  <c r="AY230" i="3"/>
  <c r="AY278" i="3"/>
  <c r="AY326" i="3"/>
  <c r="AZ30" i="3"/>
  <c r="AZ118" i="3"/>
  <c r="AZ166" i="3"/>
  <c r="AZ214" i="3"/>
  <c r="AZ262" i="3"/>
  <c r="AZ310" i="3"/>
  <c r="AZ24" i="3"/>
  <c r="AX27" i="3"/>
  <c r="AX123" i="3"/>
  <c r="AX171" i="3"/>
  <c r="AX219" i="3"/>
  <c r="AX267" i="3"/>
  <c r="AX315" i="3"/>
  <c r="AZ84" i="3"/>
  <c r="AY95" i="3"/>
  <c r="AY143" i="3"/>
  <c r="AY191" i="3"/>
  <c r="AY239" i="3"/>
  <c r="AY287" i="3"/>
  <c r="AY335" i="3"/>
  <c r="AZ148" i="3"/>
  <c r="AZ95" i="3"/>
  <c r="AZ143" i="3"/>
  <c r="AZ191" i="3"/>
  <c r="AZ239" i="3"/>
  <c r="AZ287" i="3"/>
  <c r="AZ335" i="3"/>
  <c r="AZ180" i="3"/>
  <c r="AX96" i="3"/>
  <c r="AX144" i="3"/>
  <c r="AX192" i="3"/>
  <c r="AX240" i="3"/>
  <c r="AX288" i="3"/>
  <c r="AX336" i="3"/>
  <c r="AY20" i="3"/>
  <c r="AY108" i="3"/>
  <c r="AY156" i="3"/>
  <c r="AY204" i="3"/>
  <c r="AY252" i="3"/>
  <c r="AY300" i="3"/>
  <c r="AY348" i="3"/>
  <c r="AY101" i="3"/>
  <c r="AZ236" i="3"/>
  <c r="AX350" i="3"/>
  <c r="AX37" i="3"/>
  <c r="AZ197" i="3"/>
  <c r="AY313" i="3"/>
  <c r="AX273" i="3"/>
  <c r="AX126" i="3"/>
  <c r="AX257" i="3"/>
  <c r="AX325" i="3"/>
  <c r="AZ356" i="3"/>
  <c r="AX253" i="3"/>
  <c r="AX105" i="3"/>
  <c r="AZ237" i="3"/>
  <c r="AX178" i="3"/>
  <c r="AZ216" i="3"/>
  <c r="AY165" i="3"/>
  <c r="AX286" i="3"/>
  <c r="AZ224" i="3"/>
  <c r="AZ129" i="3"/>
  <c r="AX258" i="3"/>
  <c r="AY25" i="3"/>
  <c r="AX109" i="3"/>
  <c r="AX137" i="3"/>
  <c r="AY133" i="3"/>
  <c r="AY261" i="3"/>
  <c r="AZ121" i="3"/>
  <c r="AX98" i="3"/>
  <c r="AZ233" i="3"/>
  <c r="AY49" i="3"/>
  <c r="BA38" i="3"/>
  <c r="BA33" i="3"/>
  <c r="AY90" i="3"/>
  <c r="AY138" i="3"/>
  <c r="AY186" i="3"/>
  <c r="AY234" i="3"/>
  <c r="AY282" i="3"/>
  <c r="AY330" i="3"/>
  <c r="AZ46" i="3"/>
  <c r="AZ122" i="3"/>
  <c r="AZ170" i="3"/>
  <c r="AZ218" i="3"/>
  <c r="AZ266" i="3"/>
  <c r="AZ314" i="3"/>
  <c r="AZ76" i="3"/>
  <c r="AX31" i="3"/>
  <c r="AX127" i="3"/>
  <c r="AX175" i="3"/>
  <c r="AX223" i="3"/>
  <c r="AX271" i="3"/>
  <c r="AX319" i="3"/>
  <c r="AZ132" i="3"/>
  <c r="AY99" i="3"/>
  <c r="AY147" i="3"/>
  <c r="AY195" i="3"/>
  <c r="AY243" i="3"/>
  <c r="AY291" i="3"/>
  <c r="AY339" i="3"/>
  <c r="AZ160" i="3"/>
  <c r="AZ99" i="3"/>
  <c r="AZ147" i="3"/>
  <c r="AZ195" i="3"/>
  <c r="AZ243" i="3"/>
  <c r="AZ291" i="3"/>
  <c r="AZ339" i="3"/>
  <c r="AX12" i="3"/>
  <c r="AX100" i="3"/>
  <c r="AX148" i="3"/>
  <c r="AX196" i="3"/>
  <c r="AX244" i="3"/>
  <c r="AX292" i="3"/>
  <c r="AX340" i="3"/>
  <c r="AY24" i="3"/>
  <c r="AY112" i="3"/>
  <c r="AY160" i="3"/>
  <c r="AY208" i="3"/>
  <c r="AY256" i="3"/>
  <c r="AY304" i="3"/>
  <c r="AY352" i="3"/>
  <c r="AY113" i="3"/>
  <c r="AY245" i="3"/>
  <c r="AX97" i="3"/>
  <c r="AX45" i="3"/>
  <c r="AZ208" i="3"/>
  <c r="AX322" i="3"/>
  <c r="AX57" i="3"/>
  <c r="AX138" i="3"/>
  <c r="AZ265" i="3"/>
  <c r="AZ344" i="3"/>
  <c r="AY69" i="3"/>
  <c r="AZ309" i="3"/>
  <c r="AX117" i="3"/>
  <c r="AZ248" i="3"/>
  <c r="AX230" i="3"/>
  <c r="AX282" i="3"/>
  <c r="AY177" i="3"/>
  <c r="AX297" i="3"/>
  <c r="AZ272" i="3"/>
  <c r="AZ141" i="3"/>
  <c r="AX269" i="3"/>
  <c r="AX69" i="3"/>
  <c r="AX133" i="3"/>
  <c r="AX293" i="3"/>
  <c r="AY145" i="3"/>
  <c r="AX270" i="3"/>
  <c r="AZ157" i="3"/>
  <c r="AX110" i="3"/>
  <c r="AZ244" i="3"/>
  <c r="AY118" i="3"/>
  <c r="BA78" i="3"/>
  <c r="BA301" i="3"/>
  <c r="BB194" i="3"/>
  <c r="AY94" i="3"/>
  <c r="AY142" i="3"/>
  <c r="AY190" i="3"/>
  <c r="AY238" i="3"/>
  <c r="AY286" i="3"/>
  <c r="AY334" i="3"/>
  <c r="AZ58" i="3"/>
  <c r="AZ126" i="3"/>
  <c r="AZ174" i="3"/>
  <c r="AZ222" i="3"/>
  <c r="AZ270" i="3"/>
  <c r="AZ318" i="3"/>
  <c r="AZ92" i="3"/>
  <c r="AX83" i="3"/>
  <c r="AX131" i="3"/>
  <c r="AX179" i="3"/>
  <c r="AX227" i="3"/>
  <c r="AX275" i="3"/>
  <c r="AX323" i="3"/>
  <c r="AZ168" i="3"/>
  <c r="AY103" i="3"/>
  <c r="AY151" i="3"/>
  <c r="AY199" i="3"/>
  <c r="AY247" i="3"/>
  <c r="AY295" i="3"/>
  <c r="AY343" i="3"/>
  <c r="AZ172" i="3"/>
  <c r="AZ103" i="3"/>
  <c r="AZ151" i="3"/>
  <c r="AZ199" i="3"/>
  <c r="AZ247" i="3"/>
  <c r="AZ295" i="3"/>
  <c r="AZ343" i="3"/>
  <c r="AX16" i="3"/>
  <c r="AX104" i="3"/>
  <c r="AX152" i="3"/>
  <c r="AX200" i="3"/>
  <c r="AX248" i="3"/>
  <c r="AX296" i="3"/>
  <c r="AX344" i="3"/>
  <c r="AY28" i="3"/>
  <c r="AY116" i="3"/>
  <c r="AY164" i="3"/>
  <c r="AY212" i="3"/>
  <c r="AY260" i="3"/>
  <c r="AY308" i="3"/>
  <c r="AY356" i="3"/>
  <c r="AY125" i="3"/>
  <c r="AX254" i="3"/>
  <c r="AX145" i="3"/>
  <c r="AZ57" i="3"/>
  <c r="AY217" i="3"/>
  <c r="AX333" i="3"/>
  <c r="AX113" i="3"/>
  <c r="AX150" i="3"/>
  <c r="AZ276" i="3"/>
  <c r="AY353" i="3"/>
  <c r="AX121" i="3"/>
  <c r="AZ292" i="3"/>
  <c r="AX129" i="3"/>
  <c r="AY257" i="3"/>
  <c r="AX278" i="3"/>
  <c r="AZ312" i="3"/>
  <c r="AY189" i="3"/>
  <c r="AZ305" i="3"/>
  <c r="AY329" i="3"/>
  <c r="AZ153" i="3"/>
  <c r="AZ277" i="3"/>
  <c r="AX106" i="3"/>
  <c r="AX169" i="3"/>
  <c r="AX262" i="3"/>
  <c r="AY157" i="3"/>
  <c r="AX281" i="3"/>
  <c r="AZ181" i="3"/>
  <c r="AX122" i="3"/>
  <c r="AZ329" i="3"/>
  <c r="BA47" i="3"/>
  <c r="AX51" i="3"/>
  <c r="AY34" i="3"/>
  <c r="AY98" i="3"/>
  <c r="AY146" i="3"/>
  <c r="AY194" i="3"/>
  <c r="AY242" i="3"/>
  <c r="AY290" i="3"/>
  <c r="AY338" i="3"/>
  <c r="AZ82" i="3"/>
  <c r="AZ130" i="3"/>
  <c r="AZ178" i="3"/>
  <c r="AZ226" i="3"/>
  <c r="AZ274" i="3"/>
  <c r="AZ322" i="3"/>
  <c r="AZ104" i="3"/>
  <c r="AX87" i="3"/>
  <c r="AX135" i="3"/>
  <c r="AX183" i="3"/>
  <c r="AX231" i="3"/>
  <c r="AX279" i="3"/>
  <c r="AX327" i="3"/>
  <c r="AZ184" i="3"/>
  <c r="AY107" i="3"/>
  <c r="AY155" i="3"/>
  <c r="AY203" i="3"/>
  <c r="AY251" i="3"/>
  <c r="AY299" i="3"/>
  <c r="AY347" i="3"/>
  <c r="AZ196" i="3"/>
  <c r="AZ107" i="3"/>
  <c r="AZ155" i="3"/>
  <c r="AZ203" i="3"/>
  <c r="AZ251" i="3"/>
  <c r="AZ299" i="3"/>
  <c r="AZ347" i="3"/>
  <c r="AX20" i="3"/>
  <c r="AX108" i="3"/>
  <c r="AX156" i="3"/>
  <c r="AX204" i="3"/>
  <c r="AX252" i="3"/>
  <c r="AX300" i="3"/>
  <c r="AX348" i="3"/>
  <c r="AY36" i="3"/>
  <c r="AY120" i="3"/>
  <c r="AY168" i="3"/>
  <c r="AY216" i="3"/>
  <c r="AY264" i="3"/>
  <c r="AY312" i="3"/>
  <c r="AZ28" i="3"/>
  <c r="AY137" i="3"/>
  <c r="AX265" i="3"/>
  <c r="AX193" i="3"/>
  <c r="AZ89" i="3"/>
  <c r="AX226" i="3"/>
  <c r="AZ341" i="3"/>
  <c r="AX149" i="3"/>
  <c r="AX162" i="3"/>
  <c r="AY285" i="3"/>
  <c r="AX334" i="3"/>
  <c r="AX157" i="3"/>
  <c r="AX173" i="3"/>
  <c r="AX141" i="3"/>
  <c r="AX266" i="3"/>
  <c r="AZ25" i="3"/>
  <c r="AX22" i="3"/>
  <c r="AX201" i="3"/>
  <c r="AZ316" i="3"/>
  <c r="AX321" i="3"/>
  <c r="AZ165" i="3"/>
  <c r="AZ288" i="3"/>
  <c r="AX130" i="3"/>
  <c r="AZ232" i="3"/>
  <c r="AX197" i="3"/>
  <c r="AY169" i="3"/>
  <c r="AZ289" i="3"/>
  <c r="AY233" i="3"/>
  <c r="AX134" i="3"/>
  <c r="AZ340" i="3"/>
  <c r="BA84" i="3"/>
  <c r="AZ176" i="3"/>
  <c r="BA140" i="3"/>
  <c r="AX39" i="3"/>
  <c r="AY14" i="3"/>
  <c r="AY102" i="3"/>
  <c r="AY150" i="3"/>
  <c r="AY198" i="3"/>
  <c r="AY246" i="3"/>
  <c r="AY294" i="3"/>
  <c r="AY342" i="3"/>
  <c r="AZ86" i="3"/>
  <c r="AZ134" i="3"/>
  <c r="AZ182" i="3"/>
  <c r="AZ230" i="3"/>
  <c r="AZ278" i="3"/>
  <c r="AZ326" i="3"/>
  <c r="AZ112" i="3"/>
  <c r="AX91" i="3"/>
  <c r="AX139" i="3"/>
  <c r="AX187" i="3"/>
  <c r="AX235" i="3"/>
  <c r="AX283" i="3"/>
  <c r="AX331" i="3"/>
  <c r="AY15" i="3"/>
  <c r="AY111" i="3"/>
  <c r="AY159" i="3"/>
  <c r="AY207" i="3"/>
  <c r="AY255" i="3"/>
  <c r="AY303" i="3"/>
  <c r="AY351" i="3"/>
  <c r="AZ15" i="3"/>
  <c r="AZ111" i="3"/>
  <c r="AZ159" i="3"/>
  <c r="AZ207" i="3"/>
  <c r="AZ255" i="3"/>
  <c r="AZ303" i="3"/>
  <c r="AZ351" i="3"/>
  <c r="AX24" i="3"/>
  <c r="AX112" i="3"/>
  <c r="AX160" i="3"/>
  <c r="AX208" i="3"/>
  <c r="AX256" i="3"/>
  <c r="AX304" i="3"/>
  <c r="AX352" i="3"/>
  <c r="AY68" i="3"/>
  <c r="AY124" i="3"/>
  <c r="AY172" i="3"/>
  <c r="AY220" i="3"/>
  <c r="AY268" i="3"/>
  <c r="AY316" i="3"/>
  <c r="AZ36" i="3"/>
  <c r="AY149" i="3"/>
  <c r="AZ273" i="3"/>
  <c r="AX250" i="3"/>
  <c r="AZ101" i="3"/>
  <c r="AX237" i="3"/>
  <c r="AZ352" i="3"/>
  <c r="AY225" i="3"/>
  <c r="AX174" i="3"/>
  <c r="AX294" i="3"/>
  <c r="AX82" i="3"/>
  <c r="AX181" i="3"/>
  <c r="AX234" i="3"/>
  <c r="AX153" i="3"/>
  <c r="AX277" i="3"/>
  <c r="AX85" i="3"/>
  <c r="AX46" i="3"/>
  <c r="AZ209" i="3"/>
  <c r="AY325" i="3"/>
  <c r="AX125" i="3"/>
  <c r="AZ177" i="3"/>
  <c r="AY297" i="3"/>
  <c r="AX154" i="3"/>
  <c r="AZ269" i="3"/>
  <c r="AX341" i="3"/>
  <c r="AY181" i="3"/>
  <c r="AZ300" i="3"/>
  <c r="AY281" i="3"/>
  <c r="AX146" i="3"/>
  <c r="AZ29" i="3"/>
  <c r="AX48" i="3"/>
  <c r="AZ150" i="3"/>
  <c r="AZ246" i="3"/>
  <c r="AZ342" i="3"/>
  <c r="AX155" i="3"/>
  <c r="AX299" i="3"/>
  <c r="AX49" i="3"/>
  <c r="AY35" i="3"/>
  <c r="AY18" i="3"/>
  <c r="AY106" i="3"/>
  <c r="AY154" i="3"/>
  <c r="AY202" i="3"/>
  <c r="AY250" i="3"/>
  <c r="AY298" i="3"/>
  <c r="AY346" i="3"/>
  <c r="AZ90" i="3"/>
  <c r="AZ138" i="3"/>
  <c r="AZ186" i="3"/>
  <c r="AZ234" i="3"/>
  <c r="AZ282" i="3"/>
  <c r="AZ330" i="3"/>
  <c r="AZ120" i="3"/>
  <c r="AX95" i="3"/>
  <c r="AX143" i="3"/>
  <c r="AX191" i="3"/>
  <c r="AX239" i="3"/>
  <c r="AX287" i="3"/>
  <c r="AX335" i="3"/>
  <c r="AY19" i="3"/>
  <c r="AY115" i="3"/>
  <c r="AY163" i="3"/>
  <c r="AY211" i="3"/>
  <c r="AY259" i="3"/>
  <c r="AY307" i="3"/>
  <c r="AY355" i="3"/>
  <c r="AZ19" i="3"/>
  <c r="AZ115" i="3"/>
  <c r="AZ163" i="3"/>
  <c r="AZ211" i="3"/>
  <c r="AZ259" i="3"/>
  <c r="AZ307" i="3"/>
  <c r="AZ355" i="3"/>
  <c r="AX28" i="3"/>
  <c r="AX116" i="3"/>
  <c r="AX164" i="3"/>
  <c r="AX212" i="3"/>
  <c r="AX260" i="3"/>
  <c r="AX308" i="3"/>
  <c r="AX356" i="3"/>
  <c r="AY76" i="3"/>
  <c r="AY128" i="3"/>
  <c r="AY176" i="3"/>
  <c r="AY224" i="3"/>
  <c r="AY272" i="3"/>
  <c r="AY320" i="3"/>
  <c r="AZ128" i="3"/>
  <c r="AY161" i="3"/>
  <c r="AZ284" i="3"/>
  <c r="AZ97" i="3"/>
  <c r="AZ113" i="3"/>
  <c r="AZ245" i="3"/>
  <c r="AZ13" i="3"/>
  <c r="AY21" i="3"/>
  <c r="AX186" i="3"/>
  <c r="AX305" i="3"/>
  <c r="AX118" i="3"/>
  <c r="AZ221" i="3"/>
  <c r="AZ264" i="3"/>
  <c r="AX165" i="3"/>
  <c r="AZ285" i="3"/>
  <c r="AX213" i="3"/>
  <c r="AY77" i="3"/>
  <c r="AZ220" i="3"/>
  <c r="AZ353" i="3"/>
  <c r="AZ205" i="3"/>
  <c r="AZ189" i="3"/>
  <c r="AX306" i="3"/>
  <c r="AX166" i="3"/>
  <c r="AZ317" i="3"/>
  <c r="AX14" i="3"/>
  <c r="AY193" i="3"/>
  <c r="AY309" i="3"/>
  <c r="AX310" i="3"/>
  <c r="AX158" i="3"/>
  <c r="AX101" i="3"/>
  <c r="AX43" i="3"/>
  <c r="BA247" i="3"/>
  <c r="AY22" i="3"/>
  <c r="AY110" i="3"/>
  <c r="AY158" i="3"/>
  <c r="AY206" i="3"/>
  <c r="AY254" i="3"/>
  <c r="AY302" i="3"/>
  <c r="AY350" i="3"/>
  <c r="AZ94" i="3"/>
  <c r="AZ142" i="3"/>
  <c r="AZ190" i="3"/>
  <c r="AZ238" i="3"/>
  <c r="AZ286" i="3"/>
  <c r="AZ334" i="3"/>
  <c r="AZ140" i="3"/>
  <c r="AX99" i="3"/>
  <c r="AX147" i="3"/>
  <c r="AX195" i="3"/>
  <c r="AX243" i="3"/>
  <c r="AX291" i="3"/>
  <c r="AX339" i="3"/>
  <c r="AY23" i="3"/>
  <c r="AY119" i="3"/>
  <c r="AY167" i="3"/>
  <c r="AY215" i="3"/>
  <c r="AY263" i="3"/>
  <c r="AY311" i="3"/>
  <c r="AY11" i="3"/>
  <c r="AZ23" i="3"/>
  <c r="AZ119" i="3"/>
  <c r="AZ167" i="3"/>
  <c r="AZ215" i="3"/>
  <c r="AZ263" i="3"/>
  <c r="AZ311" i="3"/>
  <c r="AX11" i="3"/>
  <c r="AX36" i="3"/>
  <c r="AX120" i="3"/>
  <c r="AX168" i="3"/>
  <c r="AX216" i="3"/>
  <c r="AX264" i="3"/>
  <c r="AX312" i="3"/>
  <c r="AZ20" i="3"/>
  <c r="AY84" i="3"/>
  <c r="AY132" i="3"/>
  <c r="AY180" i="3"/>
  <c r="AY228" i="3"/>
  <c r="AY276" i="3"/>
  <c r="AY324" i="3"/>
  <c r="AZ164" i="3"/>
  <c r="AY173" i="3"/>
  <c r="AY293" i="3"/>
  <c r="AX205" i="3"/>
  <c r="AZ125" i="3"/>
  <c r="AZ256" i="3"/>
  <c r="AX202" i="3"/>
  <c r="AY37" i="3"/>
  <c r="AX198" i="3"/>
  <c r="AZ313" i="3"/>
  <c r="AX190" i="3"/>
  <c r="AX261" i="3"/>
  <c r="AZ301" i="3"/>
  <c r="AX177" i="3"/>
  <c r="AZ296" i="3"/>
  <c r="AZ280" i="3"/>
  <c r="AY93" i="3"/>
  <c r="AY229" i="3"/>
  <c r="AY221" i="3"/>
  <c r="AX13" i="3"/>
  <c r="AY201" i="3"/>
  <c r="AX317" i="3"/>
  <c r="AZ201" i="3"/>
  <c r="AY337" i="3"/>
  <c r="AX26" i="3"/>
  <c r="AZ204" i="3"/>
  <c r="AX318" i="3"/>
  <c r="AX89" i="3"/>
  <c r="AX170" i="3"/>
  <c r="AX185" i="3"/>
  <c r="AY30" i="3"/>
  <c r="AX203" i="3"/>
  <c r="AX40" i="3"/>
  <c r="AX56" i="3"/>
  <c r="AY26" i="3"/>
  <c r="AY114" i="3"/>
  <c r="AY162" i="3"/>
  <c r="AY210" i="3"/>
  <c r="AY258" i="3"/>
  <c r="AY306" i="3"/>
  <c r="AY354" i="3"/>
  <c r="AZ98" i="3"/>
  <c r="AZ146" i="3"/>
  <c r="AZ194" i="3"/>
  <c r="AZ242" i="3"/>
  <c r="AZ290" i="3"/>
  <c r="AZ338" i="3"/>
  <c r="AZ156" i="3"/>
  <c r="AX103" i="3"/>
  <c r="AX151" i="3"/>
  <c r="AX199" i="3"/>
  <c r="AX247" i="3"/>
  <c r="AX295" i="3"/>
  <c r="AX343" i="3"/>
  <c r="AY27" i="3"/>
  <c r="AY123" i="3"/>
  <c r="AY171" i="3"/>
  <c r="AY219" i="3"/>
  <c r="AY267" i="3"/>
  <c r="AY315" i="3"/>
  <c r="AZ16" i="3"/>
  <c r="AZ27" i="3"/>
  <c r="AZ123" i="3"/>
  <c r="AZ171" i="3"/>
  <c r="AZ219" i="3"/>
  <c r="AZ267" i="3"/>
  <c r="AZ315" i="3"/>
  <c r="AZ12" i="3"/>
  <c r="AX68" i="3"/>
  <c r="AX124" i="3"/>
  <c r="AX172" i="3"/>
  <c r="AX220" i="3"/>
  <c r="AX268" i="3"/>
  <c r="AX316" i="3"/>
  <c r="AZ124" i="3"/>
  <c r="AY88" i="3"/>
  <c r="AY136" i="3"/>
  <c r="AY184" i="3"/>
  <c r="AY232" i="3"/>
  <c r="AY280" i="3"/>
  <c r="AY328" i="3"/>
  <c r="AZ188" i="3"/>
  <c r="AY185" i="3"/>
  <c r="AX302" i="3"/>
  <c r="AX338" i="3"/>
  <c r="AZ137" i="3"/>
  <c r="AY265" i="3"/>
  <c r="AY289" i="3"/>
  <c r="AY45" i="3"/>
  <c r="AX209" i="3"/>
  <c r="AZ324" i="3"/>
  <c r="AZ212" i="3"/>
  <c r="AX309" i="3"/>
  <c r="AZ21" i="3"/>
  <c r="AX189" i="3"/>
  <c r="AY305" i="3"/>
  <c r="AZ328" i="3"/>
  <c r="AY105" i="3"/>
  <c r="AX238" i="3"/>
  <c r="AX289" i="3"/>
  <c r="AX25" i="3"/>
  <c r="AX210" i="3"/>
  <c r="AZ325" i="3"/>
  <c r="AX241" i="3"/>
  <c r="AZ85" i="3"/>
  <c r="AZ69" i="3"/>
  <c r="AY213" i="3"/>
  <c r="AX329" i="3"/>
  <c r="AX161" i="3"/>
  <c r="AX182" i="3"/>
  <c r="AX245" i="3"/>
  <c r="AY166" i="3"/>
  <c r="AZ102" i="3"/>
  <c r="AZ198" i="3"/>
  <c r="AZ294" i="3"/>
  <c r="AX107" i="3"/>
  <c r="AX251" i="3"/>
  <c r="AY175" i="3"/>
  <c r="AX76" i="3"/>
  <c r="AY332" i="3"/>
  <c r="AX346" i="3"/>
  <c r="AZ261" i="3"/>
  <c r="AY271" i="3"/>
  <c r="AY197" i="3"/>
  <c r="AX222" i="3"/>
  <c r="AX224" i="3"/>
  <c r="AZ333" i="3"/>
  <c r="AY262" i="3"/>
  <c r="AZ144" i="3"/>
  <c r="AX249" i="3"/>
  <c r="AZ175" i="3"/>
  <c r="AZ133" i="3"/>
  <c r="AY140" i="3"/>
  <c r="AX58" i="3"/>
  <c r="AY188" i="3"/>
  <c r="AY236" i="3"/>
  <c r="AY127" i="3"/>
  <c r="AY223" i="3"/>
  <c r="AX128" i="3"/>
  <c r="AX18" i="3"/>
  <c r="AZ37" i="3"/>
  <c r="AY85" i="3"/>
  <c r="AX176" i="3"/>
  <c r="AZ200" i="3"/>
  <c r="AY319" i="3"/>
  <c r="AX313" i="3"/>
  <c r="AZ337" i="3"/>
  <c r="AZ127" i="3"/>
  <c r="AX274" i="3"/>
  <c r="AY273" i="3"/>
  <c r="AY310" i="3"/>
  <c r="AY92" i="3"/>
  <c r="AX337" i="3"/>
  <c r="AZ14" i="3"/>
  <c r="AZ77" i="3"/>
  <c r="AX347" i="3"/>
  <c r="AX221" i="3"/>
  <c r="AY31" i="3"/>
  <c r="AZ336" i="3"/>
  <c r="AZ100" i="3"/>
  <c r="AY269" i="3"/>
  <c r="AZ68" i="3"/>
  <c r="AX272" i="3"/>
  <c r="AZ281" i="3"/>
  <c r="AX290" i="3"/>
  <c r="AZ349" i="3"/>
  <c r="AZ31" i="3"/>
  <c r="AX320" i="3"/>
  <c r="AZ149" i="3"/>
  <c r="AY117" i="3"/>
  <c r="AX194" i="3"/>
  <c r="AZ223" i="3"/>
  <c r="AZ271" i="3"/>
  <c r="AZ217" i="3"/>
  <c r="AZ319" i="3"/>
  <c r="AY333" i="3"/>
  <c r="AY284" i="3"/>
  <c r="AZ249" i="3"/>
  <c r="Z13" i="3"/>
  <c r="Z14" i="3"/>
  <c r="Z15" i="3"/>
  <c r="Z16" i="3"/>
  <c r="Z17" i="3"/>
  <c r="Z18" i="3"/>
  <c r="Z12" i="3"/>
  <c r="Z19" i="3"/>
  <c r="Z20" i="3"/>
  <c r="BC17" i="3"/>
  <c r="BC29" i="3"/>
  <c r="BC18" i="3"/>
  <c r="BC11" i="3"/>
  <c r="BC19" i="3"/>
  <c r="BC20" i="3"/>
  <c r="BC21" i="3"/>
  <c r="BC22" i="3"/>
  <c r="BC23" i="3"/>
  <c r="BC12" i="3"/>
  <c r="BC24" i="3"/>
  <c r="BC13" i="3"/>
  <c r="BC25" i="3"/>
  <c r="BC14" i="3"/>
  <c r="BC26" i="3"/>
  <c r="BC15" i="3"/>
  <c r="BC27" i="3"/>
  <c r="BC16" i="3"/>
  <c r="BC28" i="3"/>
  <c r="AW15" i="3"/>
  <c r="AW27" i="3"/>
  <c r="AW39" i="3"/>
  <c r="AW51" i="3"/>
  <c r="AW63" i="3"/>
  <c r="AW75" i="3"/>
  <c r="AW87" i="3"/>
  <c r="AW107" i="3"/>
  <c r="AW119" i="3"/>
  <c r="AW131" i="3"/>
  <c r="AW143" i="3"/>
  <c r="AW163" i="3"/>
  <c r="AW175" i="3"/>
  <c r="AW187" i="3"/>
  <c r="AW199" i="3"/>
  <c r="AW219" i="3"/>
  <c r="AW231" i="3"/>
  <c r="AW243" i="3"/>
  <c r="AW255" i="3"/>
  <c r="AW275" i="3"/>
  <c r="AW287" i="3"/>
  <c r="AW299" i="3"/>
  <c r="AW311" i="3"/>
  <c r="AW331" i="3"/>
  <c r="AW343" i="3"/>
  <c r="AW355" i="3"/>
  <c r="AW387" i="3"/>
  <c r="AW399" i="3"/>
  <c r="AW411" i="3"/>
  <c r="AW431" i="3"/>
  <c r="AW443" i="3"/>
  <c r="AW455" i="3"/>
  <c r="AW467" i="3"/>
  <c r="AW486" i="3"/>
  <c r="AW498" i="3"/>
  <c r="AW510" i="3"/>
  <c r="AW522" i="3"/>
  <c r="AW541" i="3"/>
  <c r="AW553" i="3"/>
  <c r="AW565" i="3"/>
  <c r="AW577" i="3"/>
  <c r="AW589" i="3"/>
  <c r="AW601" i="3"/>
  <c r="AW12" i="3"/>
  <c r="AW24" i="3"/>
  <c r="AW36" i="3"/>
  <c r="AW48" i="3"/>
  <c r="AW60" i="3"/>
  <c r="AW72" i="3"/>
  <c r="AW84" i="3"/>
  <c r="AW96" i="3"/>
  <c r="AW116" i="3"/>
  <c r="AW128" i="3"/>
  <c r="AW140" i="3"/>
  <c r="AW172" i="3"/>
  <c r="AW184" i="3"/>
  <c r="AW196" i="3"/>
  <c r="AW216" i="3"/>
  <c r="AW228" i="3"/>
  <c r="AW240" i="3"/>
  <c r="AW252" i="3"/>
  <c r="AW272" i="3"/>
  <c r="AW284" i="3"/>
  <c r="AW296" i="3"/>
  <c r="AW308" i="3"/>
  <c r="AW328" i="3"/>
  <c r="AW340" i="3"/>
  <c r="AW352" i="3"/>
  <c r="AW364" i="3"/>
  <c r="AW384" i="3"/>
  <c r="AW396" i="3"/>
  <c r="AW408" i="3"/>
  <c r="AW440" i="3"/>
  <c r="AW452" i="3"/>
  <c r="AW464" i="3"/>
  <c r="AW495" i="3"/>
  <c r="AW507" i="3"/>
  <c r="AW519" i="3"/>
  <c r="AW550" i="3"/>
  <c r="AW562" i="3"/>
  <c r="AW574" i="3"/>
  <c r="AW586" i="3"/>
  <c r="AW598" i="3"/>
  <c r="AW14" i="3"/>
  <c r="AW26" i="3"/>
  <c r="AW38" i="3"/>
  <c r="AW50" i="3"/>
  <c r="AW62" i="3"/>
  <c r="AW74" i="3"/>
  <c r="AW86" i="3"/>
  <c r="AW98" i="3"/>
  <c r="AW118" i="3"/>
  <c r="AW130" i="3"/>
  <c r="AW142" i="3"/>
  <c r="AW162" i="3"/>
  <c r="AW174" i="3"/>
  <c r="AW186" i="3"/>
  <c r="AW198" i="3"/>
  <c r="AW218" i="3"/>
  <c r="AW230" i="3"/>
  <c r="AW242" i="3"/>
  <c r="AW254" i="3"/>
  <c r="AW274" i="3"/>
  <c r="AW286" i="3"/>
  <c r="AW298" i="3"/>
  <c r="AW310" i="3"/>
  <c r="AW330" i="3"/>
  <c r="AW342" i="3"/>
  <c r="AW354" i="3"/>
  <c r="AW386" i="3"/>
  <c r="AW398" i="3"/>
  <c r="AW410" i="3"/>
  <c r="AW442" i="3"/>
  <c r="AW454" i="3"/>
  <c r="AW466" i="3"/>
  <c r="AW485" i="3"/>
  <c r="AW497" i="3"/>
  <c r="AW509" i="3"/>
  <c r="AW521" i="3"/>
  <c r="AW540" i="3"/>
  <c r="AW552" i="3"/>
  <c r="AW564" i="3"/>
  <c r="AW576" i="3"/>
  <c r="AW588" i="3"/>
  <c r="AW600" i="3"/>
  <c r="AW16" i="3"/>
  <c r="AW28" i="3"/>
  <c r="AW40" i="3"/>
  <c r="AW52" i="3"/>
  <c r="AW64" i="3"/>
  <c r="AW76" i="3"/>
  <c r="AW88" i="3"/>
  <c r="AW108" i="3"/>
  <c r="AW120" i="3"/>
  <c r="AW132" i="3"/>
  <c r="AW144" i="3"/>
  <c r="AW164" i="3"/>
  <c r="AW176" i="3"/>
  <c r="AW188" i="3"/>
  <c r="AW200" i="3"/>
  <c r="AW220" i="3"/>
  <c r="AW232" i="3"/>
  <c r="AW244" i="3"/>
  <c r="AW256" i="3"/>
  <c r="AW276" i="3"/>
  <c r="AW288" i="3"/>
  <c r="AW300" i="3"/>
  <c r="AW332" i="3"/>
  <c r="AW344" i="3"/>
  <c r="AW356" i="3"/>
  <c r="AW388" i="3"/>
  <c r="AW400" i="3"/>
  <c r="AW412" i="3"/>
  <c r="AW432" i="3"/>
  <c r="AW444" i="3"/>
  <c r="AW456" i="3"/>
  <c r="AW468" i="3"/>
  <c r="AW487" i="3"/>
  <c r="AW499" i="3"/>
  <c r="AW20" i="3"/>
  <c r="AW37" i="3"/>
  <c r="AW56" i="3"/>
  <c r="AW73" i="3"/>
  <c r="AW92" i="3"/>
  <c r="AW117" i="3"/>
  <c r="AW136" i="3"/>
  <c r="AW161" i="3"/>
  <c r="AW180" i="3"/>
  <c r="AW197" i="3"/>
  <c r="AW224" i="3"/>
  <c r="AW241" i="3"/>
  <c r="AW285" i="3"/>
  <c r="AW304" i="3"/>
  <c r="AW329" i="3"/>
  <c r="AW348" i="3"/>
  <c r="AW392" i="3"/>
  <c r="AW409" i="3"/>
  <c r="AW436" i="3"/>
  <c r="AW453" i="3"/>
  <c r="AW496" i="3"/>
  <c r="AW514" i="3"/>
  <c r="AW554" i="3"/>
  <c r="AW569" i="3"/>
  <c r="AW584" i="3"/>
  <c r="AW602" i="3"/>
  <c r="AW21" i="3"/>
  <c r="AW41" i="3"/>
  <c r="AW57" i="3"/>
  <c r="AW77" i="3"/>
  <c r="AW93" i="3"/>
  <c r="AW121" i="3"/>
  <c r="AW137" i="3"/>
  <c r="AW165" i="3"/>
  <c r="AW181" i="3"/>
  <c r="AW201" i="3"/>
  <c r="AW225" i="3"/>
  <c r="AW245" i="3"/>
  <c r="AW269" i="3"/>
  <c r="AW289" i="3"/>
  <c r="AW305" i="3"/>
  <c r="AW333" i="3"/>
  <c r="AW349" i="3"/>
  <c r="AW377" i="3"/>
  <c r="AW393" i="3"/>
  <c r="AW413" i="3"/>
  <c r="AW437" i="3"/>
  <c r="AW457" i="3"/>
  <c r="AW500" i="3"/>
  <c r="AW515" i="3"/>
  <c r="AW555" i="3"/>
  <c r="AW570" i="3"/>
  <c r="AW585" i="3"/>
  <c r="AW11" i="3"/>
  <c r="AW22" i="3"/>
  <c r="AW42" i="3"/>
  <c r="AW58" i="3"/>
  <c r="AW78" i="3"/>
  <c r="AW94" i="3"/>
  <c r="AW122" i="3"/>
  <c r="AW138" i="3"/>
  <c r="AW166" i="3"/>
  <c r="AW182" i="3"/>
  <c r="AW202" i="3"/>
  <c r="AW226" i="3"/>
  <c r="AW246" i="3"/>
  <c r="AW270" i="3"/>
  <c r="AW290" i="3"/>
  <c r="AW306" i="3"/>
  <c r="AW13" i="3"/>
  <c r="AW32" i="3"/>
  <c r="AW49" i="3"/>
  <c r="AW68" i="3"/>
  <c r="AW85" i="3"/>
  <c r="AW112" i="3"/>
  <c r="AW129" i="3"/>
  <c r="AW148" i="3"/>
  <c r="AW173" i="3"/>
  <c r="AW192" i="3"/>
  <c r="AW217" i="3"/>
  <c r="AW236" i="3"/>
  <c r="AW253" i="3"/>
  <c r="AW280" i="3"/>
  <c r="AW297" i="3"/>
  <c r="AW324" i="3"/>
  <c r="AW341" i="3"/>
  <c r="AW18" i="3"/>
  <c r="AW34" i="3"/>
  <c r="AW54" i="3"/>
  <c r="AW70" i="3"/>
  <c r="AW90" i="3"/>
  <c r="AW114" i="3"/>
  <c r="AW134" i="3"/>
  <c r="AW150" i="3"/>
  <c r="AW178" i="3"/>
  <c r="AW194" i="3"/>
  <c r="AW222" i="3"/>
  <c r="AW238" i="3"/>
  <c r="AW282" i="3"/>
  <c r="AW302" i="3"/>
  <c r="AW326" i="3"/>
  <c r="AW346" i="3"/>
  <c r="AW362" i="3"/>
  <c r="AW390" i="3"/>
  <c r="AW406" i="3"/>
  <c r="AW434" i="3"/>
  <c r="AW450" i="3"/>
  <c r="AW470" i="3"/>
  <c r="AW493" i="3"/>
  <c r="AW512" i="3"/>
  <c r="AW549" i="3"/>
  <c r="AW567" i="3"/>
  <c r="AW582" i="3"/>
  <c r="AW597" i="3"/>
  <c r="AW19" i="3"/>
  <c r="AW35" i="3"/>
  <c r="AW55" i="3"/>
  <c r="AW71" i="3"/>
  <c r="AW30" i="3"/>
  <c r="AW66" i="3"/>
  <c r="AW109" i="3"/>
  <c r="AW177" i="3"/>
  <c r="AW248" i="3"/>
  <c r="AW323" i="3"/>
  <c r="AW405" i="3"/>
  <c r="AW462" i="3"/>
  <c r="AW545" i="3"/>
  <c r="AW327" i="3"/>
  <c r="AW445" i="3"/>
  <c r="AW547" i="3"/>
  <c r="AW542" i="3"/>
  <c r="AW31" i="3"/>
  <c r="AW67" i="3"/>
  <c r="AW110" i="3"/>
  <c r="AW141" i="3"/>
  <c r="AW179" i="3"/>
  <c r="AW215" i="3"/>
  <c r="AW249" i="3"/>
  <c r="AW291" i="3"/>
  <c r="AW325" i="3"/>
  <c r="AW353" i="3"/>
  <c r="AW383" i="3"/>
  <c r="AW407" i="3"/>
  <c r="AW441" i="3"/>
  <c r="AW463" i="3"/>
  <c r="AW494" i="3"/>
  <c r="AW518" i="3"/>
  <c r="AW546" i="3"/>
  <c r="AW568" i="3"/>
  <c r="AW591" i="3"/>
  <c r="AW250" i="3"/>
  <c r="AW357" i="3"/>
  <c r="AW414" i="3"/>
  <c r="AW465" i="3"/>
  <c r="AW520" i="3"/>
  <c r="AW592" i="3"/>
  <c r="AW133" i="3"/>
  <c r="AW347" i="3"/>
  <c r="AW543" i="3"/>
  <c r="AW33" i="3"/>
  <c r="AW69" i="3"/>
  <c r="AW111" i="3"/>
  <c r="AW145" i="3"/>
  <c r="AW183" i="3"/>
  <c r="AW221" i="3"/>
  <c r="AW25" i="3"/>
  <c r="AW513" i="3"/>
  <c r="AW43" i="3"/>
  <c r="AW79" i="3"/>
  <c r="AW113" i="3"/>
  <c r="AW146" i="3"/>
  <c r="AW185" i="3"/>
  <c r="AW223" i="3"/>
  <c r="AW251" i="3"/>
  <c r="AW293" i="3"/>
  <c r="AW334" i="3"/>
  <c r="AW358" i="3"/>
  <c r="AW389" i="3"/>
  <c r="AW415" i="3"/>
  <c r="AW446" i="3"/>
  <c r="AW469" i="3"/>
  <c r="AW502" i="3"/>
  <c r="AW523" i="3"/>
  <c r="AW548" i="3"/>
  <c r="AW572" i="3"/>
  <c r="AW593" i="3"/>
  <c r="AW594" i="3"/>
  <c r="AW556" i="3"/>
  <c r="AW59" i="3"/>
  <c r="AW237" i="3"/>
  <c r="AW379" i="3"/>
  <c r="AW459" i="3"/>
  <c r="AW581" i="3"/>
  <c r="AW204" i="3"/>
  <c r="AW403" i="3"/>
  <c r="AW44" i="3"/>
  <c r="AW80" i="3"/>
  <c r="AW115" i="3"/>
  <c r="AW147" i="3"/>
  <c r="AW189" i="3"/>
  <c r="AW227" i="3"/>
  <c r="AW257" i="3"/>
  <c r="AW294" i="3"/>
  <c r="AW335" i="3"/>
  <c r="AW359" i="3"/>
  <c r="AW391" i="3"/>
  <c r="AW416" i="3"/>
  <c r="AW447" i="3"/>
  <c r="AW471" i="3"/>
  <c r="AW503" i="3"/>
  <c r="AW551" i="3"/>
  <c r="AW573" i="3"/>
  <c r="AW595" i="3"/>
  <c r="AW91" i="3"/>
  <c r="AW278" i="3"/>
  <c r="AW345" i="3"/>
  <c r="AW433" i="3"/>
  <c r="AW511" i="3"/>
  <c r="AW61" i="3"/>
  <c r="AW239" i="3"/>
  <c r="AW490" i="3"/>
  <c r="AW45" i="3"/>
  <c r="AW81" i="3"/>
  <c r="AW123" i="3"/>
  <c r="AW149" i="3"/>
  <c r="AW190" i="3"/>
  <c r="AW229" i="3"/>
  <c r="AW295" i="3"/>
  <c r="AW336" i="3"/>
  <c r="AW360" i="3"/>
  <c r="AW394" i="3"/>
  <c r="AW417" i="3"/>
  <c r="AW448" i="3"/>
  <c r="AW504" i="3"/>
  <c r="AW575" i="3"/>
  <c r="AW169" i="3"/>
  <c r="AW95" i="3"/>
  <c r="AW279" i="3"/>
  <c r="AW435" i="3"/>
  <c r="AW583" i="3"/>
  <c r="AW46" i="3"/>
  <c r="AW82" i="3"/>
  <c r="AW124" i="3"/>
  <c r="AW191" i="3"/>
  <c r="AW233" i="3"/>
  <c r="AW271" i="3"/>
  <c r="AW301" i="3"/>
  <c r="AW337" i="3"/>
  <c r="AW361" i="3"/>
  <c r="AW395" i="3"/>
  <c r="AW449" i="3"/>
  <c r="AW505" i="3"/>
  <c r="AW557" i="3"/>
  <c r="AW578" i="3"/>
  <c r="AW596" i="3"/>
  <c r="AW193" i="3"/>
  <c r="AW338" i="3"/>
  <c r="AW397" i="3"/>
  <c r="AW451" i="3"/>
  <c r="AW558" i="3"/>
  <c r="AW599" i="3"/>
  <c r="AW47" i="3"/>
  <c r="AW83" i="3"/>
  <c r="AW125" i="3"/>
  <c r="AW167" i="3"/>
  <c r="AW234" i="3"/>
  <c r="AW273" i="3"/>
  <c r="AW303" i="3"/>
  <c r="AW363" i="3"/>
  <c r="AW506" i="3"/>
  <c r="AW579" i="3"/>
  <c r="AW23" i="3"/>
  <c r="AW127" i="3"/>
  <c r="AW203" i="3"/>
  <c r="AW309" i="3"/>
  <c r="AW402" i="3"/>
  <c r="AW489" i="3"/>
  <c r="AW460" i="3"/>
  <c r="AW17" i="3"/>
  <c r="AW53" i="3"/>
  <c r="AW89" i="3"/>
  <c r="AW126" i="3"/>
  <c r="AW168" i="3"/>
  <c r="AW195" i="3"/>
  <c r="AW235" i="3"/>
  <c r="AW277" i="3"/>
  <c r="AW307" i="3"/>
  <c r="AW339" i="3"/>
  <c r="AW378" i="3"/>
  <c r="AW401" i="3"/>
  <c r="AW458" i="3"/>
  <c r="AW488" i="3"/>
  <c r="AW508" i="3"/>
  <c r="AW539" i="3"/>
  <c r="AW559" i="3"/>
  <c r="AW580" i="3"/>
  <c r="AW29" i="3"/>
  <c r="AW65" i="3"/>
  <c r="AW97" i="3"/>
  <c r="AW135" i="3"/>
  <c r="AW171" i="3"/>
  <c r="AW247" i="3"/>
  <c r="AW281" i="3"/>
  <c r="AW350" i="3"/>
  <c r="AW381" i="3"/>
  <c r="AW404" i="3"/>
  <c r="AW438" i="3"/>
  <c r="AW461" i="3"/>
  <c r="AW491" i="3"/>
  <c r="AW516" i="3"/>
  <c r="AW544" i="3"/>
  <c r="AW563" i="3"/>
  <c r="AW587" i="3"/>
  <c r="AW139" i="3"/>
  <c r="AW283" i="3"/>
  <c r="AW351" i="3"/>
  <c r="AW382" i="3"/>
  <c r="AW439" i="3"/>
  <c r="AW492" i="3"/>
  <c r="AW517" i="3"/>
  <c r="AW566" i="3"/>
  <c r="AW590" i="3"/>
  <c r="AW292" i="3"/>
  <c r="AW385" i="3"/>
  <c r="AW501" i="3"/>
  <c r="AW571" i="3"/>
  <c r="AW560" i="3"/>
  <c r="AW170" i="3"/>
  <c r="AW380" i="3"/>
  <c r="AW561" i="3"/>
  <c r="AV21" i="3"/>
  <c r="AV33" i="3"/>
  <c r="AV45" i="3"/>
  <c r="AV57" i="3"/>
  <c r="AV69" i="3"/>
  <c r="AV81" i="3"/>
  <c r="AV93" i="3"/>
  <c r="AV113" i="3"/>
  <c r="AV125" i="3"/>
  <c r="AV137" i="3"/>
  <c r="AV149" i="3"/>
  <c r="AV169" i="3"/>
  <c r="AV181" i="3"/>
  <c r="AV193" i="3"/>
  <c r="AV205" i="3"/>
  <c r="AV225" i="3"/>
  <c r="AV237" i="3"/>
  <c r="AV249" i="3"/>
  <c r="AV269" i="3"/>
  <c r="AV281" i="3"/>
  <c r="AV293" i="3"/>
  <c r="AV22" i="3"/>
  <c r="AV34" i="3"/>
  <c r="AV46" i="3"/>
  <c r="AV58" i="3"/>
  <c r="AV70" i="3"/>
  <c r="AV82" i="3"/>
  <c r="AV12" i="3"/>
  <c r="AV24" i="3"/>
  <c r="AV36" i="3"/>
  <c r="AV48" i="3"/>
  <c r="AV60" i="3"/>
  <c r="AV72" i="3"/>
  <c r="AV84" i="3"/>
  <c r="AV96" i="3"/>
  <c r="AV116" i="3"/>
  <c r="AV128" i="3"/>
  <c r="AV140" i="3"/>
  <c r="AV152" i="3"/>
  <c r="AV172" i="3"/>
  <c r="AV184" i="3"/>
  <c r="AV196" i="3"/>
  <c r="AV216" i="3"/>
  <c r="AV228" i="3"/>
  <c r="AV240" i="3"/>
  <c r="AV252" i="3"/>
  <c r="AV272" i="3"/>
  <c r="AV284" i="3"/>
  <c r="AV296" i="3"/>
  <c r="AV308" i="3"/>
  <c r="AV328" i="3"/>
  <c r="AV340" i="3"/>
  <c r="AV352" i="3"/>
  <c r="AV364" i="3"/>
  <c r="AV384" i="3"/>
  <c r="AV396" i="3"/>
  <c r="AV408" i="3"/>
  <c r="AV420" i="3"/>
  <c r="AV440" i="3"/>
  <c r="AV452" i="3"/>
  <c r="AV464" i="3"/>
  <c r="AV476" i="3"/>
  <c r="AV496" i="3"/>
  <c r="AV14" i="3"/>
  <c r="AV26" i="3"/>
  <c r="AV38" i="3"/>
  <c r="AV50" i="3"/>
  <c r="AV62" i="3"/>
  <c r="AV74" i="3"/>
  <c r="AV86" i="3"/>
  <c r="AV98" i="3"/>
  <c r="AV118" i="3"/>
  <c r="AV130" i="3"/>
  <c r="AV142" i="3"/>
  <c r="AV162" i="3"/>
  <c r="AV174" i="3"/>
  <c r="AV186" i="3"/>
  <c r="AV198" i="3"/>
  <c r="AV218" i="3"/>
  <c r="AV230" i="3"/>
  <c r="AV242" i="3"/>
  <c r="AV254" i="3"/>
  <c r="AV274" i="3"/>
  <c r="AV286" i="3"/>
  <c r="AV298" i="3"/>
  <c r="AV310" i="3"/>
  <c r="AV330" i="3"/>
  <c r="AV342" i="3"/>
  <c r="AV354" i="3"/>
  <c r="AV366" i="3"/>
  <c r="AV386" i="3"/>
  <c r="AV398" i="3"/>
  <c r="AV410" i="3"/>
  <c r="AV422" i="3"/>
  <c r="AV442" i="3"/>
  <c r="AV454" i="3"/>
  <c r="AV466" i="3"/>
  <c r="AV486" i="3"/>
  <c r="AV498" i="3"/>
  <c r="AV15" i="3"/>
  <c r="AV27" i="3"/>
  <c r="AV39" i="3"/>
  <c r="AV51" i="3"/>
  <c r="AV63" i="3"/>
  <c r="AV75" i="3"/>
  <c r="AV87" i="3"/>
  <c r="AV107" i="3"/>
  <c r="AV119" i="3"/>
  <c r="AV16" i="3"/>
  <c r="AV28" i="3"/>
  <c r="AV40" i="3"/>
  <c r="AV52" i="3"/>
  <c r="AV64" i="3"/>
  <c r="AV76" i="3"/>
  <c r="AV88" i="3"/>
  <c r="AV108" i="3"/>
  <c r="AV120" i="3"/>
  <c r="AV132" i="3"/>
  <c r="AV144" i="3"/>
  <c r="AV164" i="3"/>
  <c r="AV176" i="3"/>
  <c r="AV188" i="3"/>
  <c r="AV200" i="3"/>
  <c r="AV220" i="3"/>
  <c r="AV232" i="3"/>
  <c r="AV244" i="3"/>
  <c r="AV256" i="3"/>
  <c r="AV276" i="3"/>
  <c r="AV288" i="3"/>
  <c r="AV300" i="3"/>
  <c r="AV312" i="3"/>
  <c r="AV332" i="3"/>
  <c r="AV344" i="3"/>
  <c r="AV356" i="3"/>
  <c r="AV368" i="3"/>
  <c r="AV388" i="3"/>
  <c r="AV400" i="3"/>
  <c r="AV412" i="3"/>
  <c r="AV432" i="3"/>
  <c r="AV444" i="3"/>
  <c r="AV17" i="3"/>
  <c r="AV29" i="3"/>
  <c r="AV41" i="3"/>
  <c r="AV53" i="3"/>
  <c r="AV65" i="3"/>
  <c r="AV77" i="3"/>
  <c r="AV89" i="3"/>
  <c r="AV109" i="3"/>
  <c r="AV121" i="3"/>
  <c r="AV133" i="3"/>
  <c r="AV145" i="3"/>
  <c r="AV165" i="3"/>
  <c r="AV177" i="3"/>
  <c r="AV189" i="3"/>
  <c r="AV201" i="3"/>
  <c r="AV221" i="3"/>
  <c r="AV233" i="3"/>
  <c r="AV245" i="3"/>
  <c r="AV257" i="3"/>
  <c r="AV277" i="3"/>
  <c r="AV18" i="3"/>
  <c r="AV30" i="3"/>
  <c r="AV42" i="3"/>
  <c r="AV54" i="3"/>
  <c r="AV66" i="3"/>
  <c r="AV19" i="3"/>
  <c r="AV31" i="3"/>
  <c r="AV43" i="3"/>
  <c r="AV55" i="3"/>
  <c r="AV67" i="3"/>
  <c r="AV79" i="3"/>
  <c r="AV91" i="3"/>
  <c r="AV111" i="3"/>
  <c r="AV123" i="3"/>
  <c r="AV135" i="3"/>
  <c r="AV147" i="3"/>
  <c r="AV167" i="3"/>
  <c r="AV179" i="3"/>
  <c r="AV191" i="3"/>
  <c r="AV203" i="3"/>
  <c r="AV223" i="3"/>
  <c r="AV235" i="3"/>
  <c r="AV247" i="3"/>
  <c r="AV259" i="3"/>
  <c r="AV279" i="3"/>
  <c r="AV291" i="3"/>
  <c r="AV303" i="3"/>
  <c r="AV323" i="3"/>
  <c r="AV335" i="3"/>
  <c r="AV347" i="3"/>
  <c r="AV359" i="3"/>
  <c r="AV379" i="3"/>
  <c r="AV391" i="3"/>
  <c r="AV403" i="3"/>
  <c r="AV415" i="3"/>
  <c r="AV435" i="3"/>
  <c r="AV447" i="3"/>
  <c r="AV459" i="3"/>
  <c r="AV471" i="3"/>
  <c r="AV491" i="3"/>
  <c r="AV503" i="3"/>
  <c r="AV47" i="3"/>
  <c r="AV90" i="3"/>
  <c r="AV126" i="3"/>
  <c r="AV150" i="3"/>
  <c r="AV182" i="3"/>
  <c r="AV206" i="3"/>
  <c r="AV238" i="3"/>
  <c r="AV270" i="3"/>
  <c r="AV292" i="3"/>
  <c r="AV311" i="3"/>
  <c r="AV337" i="3"/>
  <c r="AV355" i="3"/>
  <c r="AV381" i="3"/>
  <c r="AV399" i="3"/>
  <c r="AV417" i="3"/>
  <c r="AV443" i="3"/>
  <c r="AV460" i="3"/>
  <c r="AV475" i="3"/>
  <c r="AV500" i="3"/>
  <c r="AV513" i="3"/>
  <c r="AV525" i="3"/>
  <c r="AV545" i="3"/>
  <c r="AV557" i="3"/>
  <c r="AV569" i="3"/>
  <c r="AV581" i="3"/>
  <c r="AV593" i="3"/>
  <c r="AV229" i="3"/>
  <c r="AV437" i="3"/>
  <c r="AV541" i="3"/>
  <c r="AV234" i="3"/>
  <c r="AV457" i="3"/>
  <c r="AV11" i="3"/>
  <c r="AV148" i="3"/>
  <c r="AV260" i="3"/>
  <c r="AV458" i="3"/>
  <c r="AV568" i="3"/>
  <c r="AV49" i="3"/>
  <c r="AV92" i="3"/>
  <c r="AV127" i="3"/>
  <c r="AV151" i="3"/>
  <c r="AV183" i="3"/>
  <c r="AV215" i="3"/>
  <c r="AV239" i="3"/>
  <c r="AV271" i="3"/>
  <c r="AV294" i="3"/>
  <c r="AV313" i="3"/>
  <c r="AV338" i="3"/>
  <c r="AV357" i="3"/>
  <c r="AV382" i="3"/>
  <c r="AV401" i="3"/>
  <c r="AV418" i="3"/>
  <c r="AV445" i="3"/>
  <c r="AV461" i="3"/>
  <c r="AV485" i="3"/>
  <c r="AV501" i="3"/>
  <c r="AV514" i="3"/>
  <c r="AV526" i="3"/>
  <c r="AV546" i="3"/>
  <c r="AV558" i="3"/>
  <c r="AV570" i="3"/>
  <c r="AV582" i="3"/>
  <c r="AV594" i="3"/>
  <c r="AV584" i="3"/>
  <c r="AV573" i="3"/>
  <c r="AV141" i="3"/>
  <c r="AV305" i="3"/>
  <c r="AV455" i="3"/>
  <c r="AV553" i="3"/>
  <c r="AV289" i="3"/>
  <c r="AV439" i="3"/>
  <c r="AV543" i="3"/>
  <c r="AV309" i="3"/>
  <c r="AV524" i="3"/>
  <c r="AV56" i="3"/>
  <c r="AV94" i="3"/>
  <c r="AV129" i="3"/>
  <c r="AV161" i="3"/>
  <c r="AV185" i="3"/>
  <c r="AV217" i="3"/>
  <c r="AV241" i="3"/>
  <c r="AV273" i="3"/>
  <c r="AV295" i="3"/>
  <c r="AV314" i="3"/>
  <c r="AV339" i="3"/>
  <c r="AV358" i="3"/>
  <c r="AV383" i="3"/>
  <c r="AV402" i="3"/>
  <c r="AV419" i="3"/>
  <c r="AV446" i="3"/>
  <c r="AV462" i="3"/>
  <c r="AV487" i="3"/>
  <c r="AV502" i="3"/>
  <c r="AV515" i="3"/>
  <c r="AV527" i="3"/>
  <c r="AV547" i="3"/>
  <c r="AV559" i="3"/>
  <c r="AV571" i="3"/>
  <c r="AV583" i="3"/>
  <c r="AV595" i="3"/>
  <c r="AV572" i="3"/>
  <c r="AV549" i="3"/>
  <c r="AV585" i="3"/>
  <c r="AV78" i="3"/>
  <c r="AV367" i="3"/>
  <c r="AV577" i="3"/>
  <c r="AV351" i="3"/>
  <c r="AV523" i="3"/>
  <c r="AV85" i="3"/>
  <c r="AV441" i="3"/>
  <c r="AV59" i="3"/>
  <c r="AV95" i="3"/>
  <c r="AV131" i="3"/>
  <c r="AV163" i="3"/>
  <c r="AV187" i="3"/>
  <c r="AV219" i="3"/>
  <c r="AV243" i="3"/>
  <c r="AV275" i="3"/>
  <c r="AV297" i="3"/>
  <c r="AV324" i="3"/>
  <c r="AV341" i="3"/>
  <c r="AV360" i="3"/>
  <c r="AV385" i="3"/>
  <c r="AV404" i="3"/>
  <c r="AV421" i="3"/>
  <c r="AV448" i="3"/>
  <c r="AV463" i="3"/>
  <c r="AV488" i="3"/>
  <c r="AV504" i="3"/>
  <c r="AV516" i="3"/>
  <c r="AV528" i="3"/>
  <c r="AV548" i="3"/>
  <c r="AV560" i="3"/>
  <c r="AV596" i="3"/>
  <c r="AV597" i="3"/>
  <c r="AV115" i="3"/>
  <c r="AV411" i="3"/>
  <c r="AV601" i="3"/>
  <c r="AV307" i="3"/>
  <c r="AV511" i="3"/>
  <c r="AV591" i="3"/>
  <c r="AV124" i="3"/>
  <c r="AV416" i="3"/>
  <c r="AV580" i="3"/>
  <c r="AV13" i="3"/>
  <c r="AV61" i="3"/>
  <c r="AV97" i="3"/>
  <c r="AV134" i="3"/>
  <c r="AV166" i="3"/>
  <c r="AV190" i="3"/>
  <c r="AV222" i="3"/>
  <c r="AV246" i="3"/>
  <c r="AV278" i="3"/>
  <c r="AV299" i="3"/>
  <c r="AV325" i="3"/>
  <c r="AV343" i="3"/>
  <c r="AV361" i="3"/>
  <c r="AV387" i="3"/>
  <c r="AV405" i="3"/>
  <c r="AV431" i="3"/>
  <c r="AV449" i="3"/>
  <c r="AV465" i="3"/>
  <c r="AV489" i="3"/>
  <c r="AV505" i="3"/>
  <c r="AV517" i="3"/>
  <c r="AV529" i="3"/>
  <c r="AV561" i="3"/>
  <c r="AV32" i="3"/>
  <c r="AV253" i="3"/>
  <c r="AV393" i="3"/>
  <c r="AV521" i="3"/>
  <c r="AV202" i="3"/>
  <c r="AV473" i="3"/>
  <c r="AV290" i="3"/>
  <c r="AV499" i="3"/>
  <c r="AV20" i="3"/>
  <c r="AV68" i="3"/>
  <c r="AV110" i="3"/>
  <c r="AV136" i="3"/>
  <c r="AV168" i="3"/>
  <c r="AV192" i="3"/>
  <c r="AV224" i="3"/>
  <c r="AV248" i="3"/>
  <c r="AV280" i="3"/>
  <c r="AV301" i="3"/>
  <c r="AV326" i="3"/>
  <c r="AV345" i="3"/>
  <c r="AV362" i="3"/>
  <c r="AV389" i="3"/>
  <c r="AV406" i="3"/>
  <c r="AV433" i="3"/>
  <c r="AV450" i="3"/>
  <c r="AV467" i="3"/>
  <c r="AV490" i="3"/>
  <c r="AV506" i="3"/>
  <c r="AV518" i="3"/>
  <c r="AV530" i="3"/>
  <c r="AV550" i="3"/>
  <c r="AV562" i="3"/>
  <c r="AV574" i="3"/>
  <c r="AV586" i="3"/>
  <c r="AV598" i="3"/>
  <c r="AV285" i="3"/>
  <c r="AV509" i="3"/>
  <c r="AV258" i="3"/>
  <c r="AV414" i="3"/>
  <c r="AV579" i="3"/>
  <c r="AV180" i="3"/>
  <c r="AV397" i="3"/>
  <c r="AV556" i="3"/>
  <c r="AV23" i="3"/>
  <c r="AV71" i="3"/>
  <c r="AV112" i="3"/>
  <c r="AV138" i="3"/>
  <c r="AV170" i="3"/>
  <c r="AV194" i="3"/>
  <c r="AV226" i="3"/>
  <c r="AV250" i="3"/>
  <c r="AV282" i="3"/>
  <c r="AV302" i="3"/>
  <c r="AV327" i="3"/>
  <c r="AV346" i="3"/>
  <c r="AV363" i="3"/>
  <c r="AV390" i="3"/>
  <c r="AV407" i="3"/>
  <c r="AV434" i="3"/>
  <c r="AV451" i="3"/>
  <c r="AV468" i="3"/>
  <c r="AV492" i="3"/>
  <c r="AV507" i="3"/>
  <c r="AV519" i="3"/>
  <c r="AV539" i="3"/>
  <c r="AV551" i="3"/>
  <c r="AV563" i="3"/>
  <c r="AV575" i="3"/>
  <c r="AV587" i="3"/>
  <c r="AV599" i="3"/>
  <c r="AV173" i="3"/>
  <c r="AV349" i="3"/>
  <c r="AV470" i="3"/>
  <c r="AV565" i="3"/>
  <c r="AV178" i="3"/>
  <c r="AV395" i="3"/>
  <c r="AV555" i="3"/>
  <c r="AV236" i="3"/>
  <c r="AV380" i="3"/>
  <c r="AV512" i="3"/>
  <c r="AV25" i="3"/>
  <c r="AV73" i="3"/>
  <c r="AV114" i="3"/>
  <c r="AV139" i="3"/>
  <c r="AV171" i="3"/>
  <c r="AV195" i="3"/>
  <c r="AV227" i="3"/>
  <c r="AV251" i="3"/>
  <c r="AV283" i="3"/>
  <c r="AV304" i="3"/>
  <c r="AV329" i="3"/>
  <c r="AV348" i="3"/>
  <c r="AV365" i="3"/>
  <c r="AV392" i="3"/>
  <c r="AV409" i="3"/>
  <c r="AV436" i="3"/>
  <c r="AV453" i="3"/>
  <c r="AV469" i="3"/>
  <c r="AV493" i="3"/>
  <c r="AV508" i="3"/>
  <c r="AV520" i="3"/>
  <c r="AV540" i="3"/>
  <c r="AV552" i="3"/>
  <c r="AV564" i="3"/>
  <c r="AV576" i="3"/>
  <c r="AV588" i="3"/>
  <c r="AV600" i="3"/>
  <c r="AV197" i="3"/>
  <c r="AV331" i="3"/>
  <c r="AV494" i="3"/>
  <c r="AV589" i="3"/>
  <c r="AV146" i="3"/>
  <c r="AV378" i="3"/>
  <c r="AV567" i="3"/>
  <c r="AV44" i="3"/>
  <c r="AV204" i="3"/>
  <c r="AV353" i="3"/>
  <c r="AV474" i="3"/>
  <c r="AV592" i="3"/>
  <c r="AV35" i="3"/>
  <c r="AV80" i="3"/>
  <c r="AV117" i="3"/>
  <c r="AV143" i="3"/>
  <c r="AV175" i="3"/>
  <c r="AV199" i="3"/>
  <c r="AV231" i="3"/>
  <c r="AV255" i="3"/>
  <c r="AV287" i="3"/>
  <c r="AV306" i="3"/>
  <c r="AV333" i="3"/>
  <c r="AV350" i="3"/>
  <c r="AV377" i="3"/>
  <c r="AV394" i="3"/>
  <c r="AV413" i="3"/>
  <c r="AV438" i="3"/>
  <c r="AV456" i="3"/>
  <c r="AV472" i="3"/>
  <c r="AV495" i="3"/>
  <c r="AV510" i="3"/>
  <c r="AV522" i="3"/>
  <c r="AV542" i="3"/>
  <c r="AV554" i="3"/>
  <c r="AV566" i="3"/>
  <c r="AV578" i="3"/>
  <c r="AV590" i="3"/>
  <c r="AV602" i="3"/>
  <c r="AV37" i="3"/>
  <c r="AV83" i="3"/>
  <c r="AV122" i="3"/>
  <c r="AV334" i="3"/>
  <c r="AV497" i="3"/>
  <c r="AV336" i="3"/>
  <c r="AV544" i="3"/>
  <c r="AA11" i="3"/>
  <c r="F108" i="1" l="1"/>
  <c r="U98" i="3" s="1"/>
  <c r="F109" i="1"/>
  <c r="U99" i="3" s="1"/>
  <c r="F110" i="1"/>
  <c r="U100" i="3" s="1"/>
  <c r="F111" i="1"/>
  <c r="U101" i="3" s="1"/>
  <c r="F112" i="1"/>
  <c r="U102" i="3" s="1"/>
  <c r="F113" i="1"/>
  <c r="U103" i="3" s="1"/>
  <c r="F114" i="1"/>
  <c r="U104" i="3" s="1"/>
  <c r="F115" i="1"/>
  <c r="U105" i="3" s="1"/>
  <c r="F107" i="1"/>
  <c r="U97" i="3" s="1"/>
  <c r="E108" i="1"/>
  <c r="T98" i="3" s="1"/>
  <c r="E109" i="1"/>
  <c r="T99" i="3" s="1"/>
  <c r="E110" i="1"/>
  <c r="T100" i="3" s="1"/>
  <c r="E111" i="1"/>
  <c r="T101" i="3" s="1"/>
  <c r="E112" i="1"/>
  <c r="T102" i="3" s="1"/>
  <c r="E113" i="1"/>
  <c r="T103" i="3" s="1"/>
  <c r="E114" i="1"/>
  <c r="T104" i="3" s="1"/>
  <c r="E115" i="1"/>
  <c r="T105" i="3" s="1"/>
  <c r="E107" i="1"/>
  <c r="T97" i="3" s="1"/>
  <c r="D108" i="1" l="1"/>
  <c r="S98" i="3" s="1"/>
  <c r="D109" i="1"/>
  <c r="S99" i="3" s="1"/>
  <c r="D110" i="1"/>
  <c r="S100" i="3" s="1"/>
  <c r="D111" i="1"/>
  <c r="S101" i="3" s="1"/>
  <c r="D112" i="1"/>
  <c r="S102" i="3" s="1"/>
  <c r="D113" i="1"/>
  <c r="S103" i="3" s="1"/>
  <c r="D114" i="1"/>
  <c r="S104" i="3" s="1"/>
  <c r="D115" i="1"/>
  <c r="S105" i="3" s="1"/>
  <c r="D107" i="1"/>
  <c r="S97" i="3" s="1"/>
  <c r="F73" i="3"/>
  <c r="G73" i="3" s="1"/>
  <c r="I73" i="3" s="1"/>
  <c r="AW538" i="3" s="1"/>
  <c r="F72" i="3"/>
  <c r="G72" i="3" s="1"/>
  <c r="I72" i="3" s="1"/>
  <c r="F71" i="3"/>
  <c r="G71" i="3" s="1"/>
  <c r="I71" i="3" s="1"/>
  <c r="F70" i="3"/>
  <c r="G70" i="3" s="1"/>
  <c r="I70" i="3" s="1"/>
  <c r="F69" i="3"/>
  <c r="G69" i="3" s="1"/>
  <c r="I69" i="3" s="1"/>
  <c r="F68" i="3"/>
  <c r="G68" i="3" s="1"/>
  <c r="I68" i="3" s="1"/>
  <c r="F67" i="3"/>
  <c r="G67" i="3" s="1"/>
  <c r="I67" i="3" s="1"/>
  <c r="C115" i="1"/>
  <c r="R105" i="3" s="1"/>
  <c r="F66" i="3"/>
  <c r="G66" i="3" s="1"/>
  <c r="I66" i="3" s="1"/>
  <c r="F65" i="3"/>
  <c r="G65" i="3" s="1"/>
  <c r="I65" i="3" s="1"/>
  <c r="AW484" i="3" s="1"/>
  <c r="F64" i="3"/>
  <c r="G64" i="3" s="1"/>
  <c r="I64" i="3" s="1"/>
  <c r="AW483" i="3" s="1"/>
  <c r="F63" i="3"/>
  <c r="G63" i="3" s="1"/>
  <c r="I63" i="3" s="1"/>
  <c r="AW482" i="3" s="1"/>
  <c r="F62" i="3"/>
  <c r="G62" i="3" s="1"/>
  <c r="I62" i="3" s="1"/>
  <c r="F61" i="3"/>
  <c r="G61" i="3" s="1"/>
  <c r="I61" i="3" s="1"/>
  <c r="F60" i="3"/>
  <c r="G60" i="3" s="1"/>
  <c r="I60" i="3" s="1"/>
  <c r="F59" i="3"/>
  <c r="G59" i="3" s="1"/>
  <c r="I59" i="3" s="1"/>
  <c r="C114" i="1"/>
  <c r="R104" i="3" s="1"/>
  <c r="F58" i="3"/>
  <c r="G58" i="3" s="1"/>
  <c r="I58" i="3" s="1"/>
  <c r="AW365" i="3" s="1"/>
  <c r="F57" i="3"/>
  <c r="G57" i="3" s="1"/>
  <c r="I57" i="3" s="1"/>
  <c r="AW430" i="3" s="1"/>
  <c r="F56" i="3"/>
  <c r="G56" i="3" s="1"/>
  <c r="I56" i="3" s="1"/>
  <c r="AW429" i="3" s="1"/>
  <c r="F55" i="3"/>
  <c r="G55" i="3" s="1"/>
  <c r="I55" i="3" s="1"/>
  <c r="AW428" i="3" s="1"/>
  <c r="F54" i="3"/>
  <c r="G54" i="3" s="1"/>
  <c r="I54" i="3" s="1"/>
  <c r="F53" i="3"/>
  <c r="G53" i="3" s="1"/>
  <c r="I53" i="3" s="1"/>
  <c r="F52" i="3"/>
  <c r="G52" i="3" s="1"/>
  <c r="I52" i="3" s="1"/>
  <c r="F51" i="3"/>
  <c r="G51" i="3" s="1"/>
  <c r="I51" i="3" s="1"/>
  <c r="C113" i="1"/>
  <c r="R103" i="3" s="1"/>
  <c r="F50" i="3"/>
  <c r="G50" i="3" s="1"/>
  <c r="I50" i="3" s="1"/>
  <c r="F49" i="3"/>
  <c r="G49" i="3" s="1"/>
  <c r="I49" i="3" s="1"/>
  <c r="AW376" i="3" s="1"/>
  <c r="F48" i="3"/>
  <c r="G48" i="3" s="1"/>
  <c r="I48" i="3" s="1"/>
  <c r="AW375" i="3" s="1"/>
  <c r="F47" i="3"/>
  <c r="G47" i="3" s="1"/>
  <c r="I47" i="3" s="1"/>
  <c r="AW374" i="3" s="1"/>
  <c r="F46" i="3"/>
  <c r="G46" i="3" s="1"/>
  <c r="I46" i="3" s="1"/>
  <c r="AW373" i="3" s="1"/>
  <c r="F45" i="3"/>
  <c r="G45" i="3" s="1"/>
  <c r="I45" i="3" s="1"/>
  <c r="AW372" i="3" s="1"/>
  <c r="F44" i="3"/>
  <c r="G44" i="3" s="1"/>
  <c r="I44" i="3" s="1"/>
  <c r="F43" i="3"/>
  <c r="G43" i="3" s="1"/>
  <c r="I43" i="3" s="1"/>
  <c r="C112" i="1"/>
  <c r="R102" i="3" s="1"/>
  <c r="F42" i="3"/>
  <c r="G42" i="3" s="1"/>
  <c r="I42" i="3" s="1"/>
  <c r="G2" i="3"/>
  <c r="G3" i="3"/>
  <c r="G4" i="3"/>
  <c r="G5" i="3"/>
  <c r="G6" i="3"/>
  <c r="G7" i="3"/>
  <c r="G8" i="3"/>
  <c r="G9" i="3"/>
  <c r="F10" i="3"/>
  <c r="G10" i="3" s="1"/>
  <c r="I10" i="3" s="1"/>
  <c r="F11" i="3"/>
  <c r="G11" i="3" s="1"/>
  <c r="I11" i="3" s="1"/>
  <c r="F12" i="3"/>
  <c r="G12" i="3" s="1"/>
  <c r="I12" i="3" s="1"/>
  <c r="F13" i="3"/>
  <c r="G13" i="3" s="1"/>
  <c r="I13" i="3" s="1"/>
  <c r="F14" i="3"/>
  <c r="G14" i="3" s="1"/>
  <c r="I14" i="3" s="1"/>
  <c r="AW157" i="3" s="1"/>
  <c r="F15" i="3"/>
  <c r="G15" i="3" s="1"/>
  <c r="I15" i="3" s="1"/>
  <c r="F16" i="3"/>
  <c r="G16" i="3" s="1"/>
  <c r="I16" i="3" s="1"/>
  <c r="F17" i="3"/>
  <c r="G17" i="3" s="1"/>
  <c r="I17" i="3" s="1"/>
  <c r="AW160" i="3" s="1"/>
  <c r="F18" i="3"/>
  <c r="G18" i="3" s="1"/>
  <c r="I18" i="3" s="1"/>
  <c r="F19" i="3"/>
  <c r="G19" i="3" s="1"/>
  <c r="I19" i="3" s="1"/>
  <c r="F20" i="3"/>
  <c r="G20" i="3" s="1"/>
  <c r="I20" i="3" s="1"/>
  <c r="AW209" i="3" s="1"/>
  <c r="F21" i="3"/>
  <c r="G21" i="3" s="1"/>
  <c r="I21" i="3" s="1"/>
  <c r="F22" i="3"/>
  <c r="G22" i="3" s="1"/>
  <c r="I22" i="3" s="1"/>
  <c r="F23" i="3"/>
  <c r="G23" i="3" s="1"/>
  <c r="I23" i="3" s="1"/>
  <c r="F24" i="3"/>
  <c r="G24" i="3" s="1"/>
  <c r="I24" i="3" s="1"/>
  <c r="F25" i="3"/>
  <c r="G25" i="3" s="1"/>
  <c r="I25" i="3" s="1"/>
  <c r="AW214" i="3" s="1"/>
  <c r="F26" i="3"/>
  <c r="G26" i="3" s="1"/>
  <c r="I26" i="3" s="1"/>
  <c r="F27" i="3"/>
  <c r="G27" i="3" s="1"/>
  <c r="I27" i="3" s="1"/>
  <c r="F28" i="3"/>
  <c r="G28" i="3" s="1"/>
  <c r="I28" i="3" s="1"/>
  <c r="F29" i="3"/>
  <c r="G29" i="3" s="1"/>
  <c r="I29" i="3" s="1"/>
  <c r="F30" i="3"/>
  <c r="G30" i="3" s="1"/>
  <c r="I30" i="3" s="1"/>
  <c r="F31" i="3"/>
  <c r="G31" i="3" s="1"/>
  <c r="I31" i="3" s="1"/>
  <c r="AW266" i="3" s="1"/>
  <c r="F32" i="3"/>
  <c r="G32" i="3" s="1"/>
  <c r="I32" i="3" s="1"/>
  <c r="AW267" i="3" s="1"/>
  <c r="F33" i="3"/>
  <c r="G33" i="3" s="1"/>
  <c r="I33" i="3" s="1"/>
  <c r="AW268" i="3" s="1"/>
  <c r="F34" i="3"/>
  <c r="G34" i="3" s="1"/>
  <c r="I34" i="3" s="1"/>
  <c r="F35" i="3"/>
  <c r="G35" i="3" s="1"/>
  <c r="I35" i="3" s="1"/>
  <c r="F36" i="3"/>
  <c r="G36" i="3" s="1"/>
  <c r="I36" i="3" s="1"/>
  <c r="F37" i="3"/>
  <c r="G37" i="3" s="1"/>
  <c r="I37" i="3" s="1"/>
  <c r="AW318" i="3" s="1"/>
  <c r="F38" i="3"/>
  <c r="G38" i="3" s="1"/>
  <c r="I38" i="3" s="1"/>
  <c r="F39" i="3"/>
  <c r="G39" i="3" s="1"/>
  <c r="I39" i="3" s="1"/>
  <c r="F40" i="3"/>
  <c r="G40" i="3" s="1"/>
  <c r="I40" i="3" s="1"/>
  <c r="AW321" i="3" s="1"/>
  <c r="F41" i="3"/>
  <c r="G41" i="3" s="1"/>
  <c r="I41" i="3" s="1"/>
  <c r="AW322" i="3" s="1"/>
  <c r="F89" i="1"/>
  <c r="U92" i="3" s="1"/>
  <c r="E89" i="1"/>
  <c r="T92" i="3" s="1"/>
  <c r="D89" i="1"/>
  <c r="S92" i="3" s="1"/>
  <c r="C83" i="1"/>
  <c r="R74" i="3" s="1"/>
  <c r="C84" i="1"/>
  <c r="R75" i="3" s="1"/>
  <c r="C82" i="1"/>
  <c r="R73" i="3" s="1"/>
  <c r="D83" i="1"/>
  <c r="S74" i="3" s="1"/>
  <c r="D84" i="1"/>
  <c r="S75" i="3" s="1"/>
  <c r="D82" i="1"/>
  <c r="S73" i="3" s="1"/>
  <c r="E69" i="1"/>
  <c r="T83" i="3" s="1"/>
  <c r="F69" i="1"/>
  <c r="U83" i="3" s="1"/>
  <c r="E70" i="1"/>
  <c r="T84" i="3" s="1"/>
  <c r="F70" i="1"/>
  <c r="U84" i="3" s="1"/>
  <c r="E71" i="1"/>
  <c r="T85" i="3" s="1"/>
  <c r="F71" i="1"/>
  <c r="U85" i="3" s="1"/>
  <c r="E72" i="1"/>
  <c r="T86" i="3" s="1"/>
  <c r="F72" i="1"/>
  <c r="U86" i="3" s="1"/>
  <c r="E73" i="1"/>
  <c r="T87" i="3" s="1"/>
  <c r="F73" i="1"/>
  <c r="U87" i="3" s="1"/>
  <c r="E68" i="1"/>
  <c r="T82" i="3" s="1"/>
  <c r="F68" i="1"/>
  <c r="U82" i="3" s="1"/>
  <c r="D69" i="1"/>
  <c r="S83" i="3" s="1"/>
  <c r="D70" i="1"/>
  <c r="S84" i="3" s="1"/>
  <c r="D71" i="1"/>
  <c r="S85" i="3" s="1"/>
  <c r="D72" i="1"/>
  <c r="S86" i="3" s="1"/>
  <c r="D73" i="1"/>
  <c r="S87" i="3" s="1"/>
  <c r="D68" i="1"/>
  <c r="S82" i="3" s="1"/>
  <c r="AW212" i="3" l="1"/>
  <c r="AW211" i="3"/>
  <c r="AW159" i="3"/>
  <c r="AW320" i="3"/>
  <c r="AW158" i="3"/>
  <c r="AW213" i="3"/>
  <c r="AW210" i="3"/>
  <c r="AW155" i="3"/>
  <c r="AW264" i="3"/>
  <c r="AW263" i="3"/>
  <c r="AW260" i="3"/>
  <c r="AW423" i="3"/>
  <c r="AW418" i="3"/>
  <c r="AW479" i="3"/>
  <c r="AW474" i="3"/>
  <c r="AW536" i="3"/>
  <c r="AW529" i="3"/>
  <c r="AW537" i="3"/>
  <c r="AW530" i="3"/>
  <c r="AW319" i="3"/>
  <c r="AW261" i="3"/>
  <c r="AW258" i="3"/>
  <c r="AW424" i="3"/>
  <c r="AW419" i="3"/>
  <c r="AW481" i="3"/>
  <c r="AW476" i="3"/>
  <c r="AW262" i="3"/>
  <c r="AW259" i="3"/>
  <c r="AW156" i="3"/>
  <c r="AW369" i="3"/>
  <c r="AW366" i="3"/>
  <c r="AW425" i="3"/>
  <c r="AW420" i="3"/>
  <c r="AW317" i="3"/>
  <c r="AW314" i="3"/>
  <c r="AW426" i="3"/>
  <c r="AW421" i="3"/>
  <c r="AW316" i="3"/>
  <c r="AW313" i="3"/>
  <c r="AW154" i="3"/>
  <c r="AW152" i="3"/>
  <c r="AW370" i="3"/>
  <c r="AW367" i="3"/>
  <c r="AW427" i="3"/>
  <c r="AW422" i="3"/>
  <c r="AW480" i="3"/>
  <c r="AW475" i="3"/>
  <c r="AW315" i="3"/>
  <c r="AW312" i="3"/>
  <c r="AW153" i="3"/>
  <c r="AW151" i="3"/>
  <c r="AW371" i="3"/>
  <c r="AW368" i="3"/>
  <c r="AW531" i="3"/>
  <c r="AW524" i="3"/>
  <c r="AW532" i="3"/>
  <c r="AW525" i="3"/>
  <c r="AW208" i="3"/>
  <c r="AW206" i="3"/>
  <c r="AW477" i="3"/>
  <c r="AW472" i="3"/>
  <c r="AW533" i="3"/>
  <c r="AW526" i="3"/>
  <c r="AW265" i="3"/>
  <c r="AW207" i="3"/>
  <c r="AW205" i="3"/>
  <c r="AW534" i="3"/>
  <c r="AW527" i="3"/>
  <c r="AW478" i="3"/>
  <c r="AW473" i="3"/>
  <c r="AW535" i="3"/>
  <c r="AW528" i="3"/>
  <c r="F1" i="1" a="1"/>
  <c r="F1" i="1" s="1"/>
  <c r="F53" i="1"/>
  <c r="E53" i="1"/>
  <c r="C52" i="1"/>
  <c r="R56" i="3" s="1"/>
  <c r="D52" i="1"/>
  <c r="S56" i="3" s="1"/>
  <c r="G52" i="1"/>
  <c r="C57" i="1"/>
  <c r="R61" i="3" s="1"/>
  <c r="C56" i="1"/>
  <c r="R60" i="3" s="1"/>
  <c r="C55" i="1"/>
  <c r="R59" i="3" s="1"/>
  <c r="C51" i="1"/>
  <c r="R55" i="3" s="1"/>
  <c r="C50" i="1"/>
  <c r="R54" i="3" s="1"/>
  <c r="C49" i="1"/>
  <c r="R53" i="3" s="1"/>
  <c r="C48" i="1"/>
  <c r="R52" i="3" s="1"/>
  <c r="C45" i="1"/>
  <c r="R49" i="3" s="1"/>
  <c r="C44" i="1"/>
  <c r="R48" i="3" s="1"/>
  <c r="C43" i="1"/>
  <c r="R47" i="3" s="1"/>
  <c r="C42" i="1"/>
  <c r="R46" i="3" s="1"/>
  <c r="C41" i="1"/>
  <c r="R45" i="3" s="1"/>
  <c r="C40" i="1"/>
  <c r="R44" i="3" s="1"/>
  <c r="C39" i="1"/>
  <c r="R43" i="3" s="1"/>
  <c r="C38" i="1"/>
  <c r="R42" i="3" s="1"/>
  <c r="C33" i="1"/>
  <c r="R37" i="3" s="1"/>
  <c r="C32" i="1"/>
  <c r="R36" i="3" s="1"/>
  <c r="C31" i="1"/>
  <c r="R35" i="3" s="1"/>
  <c r="C30" i="1"/>
  <c r="R34" i="3" s="1"/>
  <c r="C29" i="1"/>
  <c r="R33" i="3" s="1"/>
  <c r="C28" i="1"/>
  <c r="R32" i="3" s="1"/>
  <c r="C27" i="1"/>
  <c r="R31" i="3" s="1"/>
  <c r="C26" i="1"/>
  <c r="R30" i="3" s="1"/>
  <c r="C25" i="1"/>
  <c r="R29" i="3" s="1"/>
  <c r="C22" i="1"/>
  <c r="R26" i="3" s="1"/>
  <c r="C21" i="1"/>
  <c r="R25" i="3" s="1"/>
  <c r="C20" i="1"/>
  <c r="R24" i="3" s="1"/>
  <c r="C19" i="1"/>
  <c r="R23" i="3" s="1"/>
  <c r="C18" i="1"/>
  <c r="R22" i="3" s="1"/>
  <c r="C17" i="1"/>
  <c r="R21" i="3" s="1"/>
  <c r="C14" i="1"/>
  <c r="R18" i="3" s="1"/>
  <c r="C13" i="1"/>
  <c r="R17" i="3" s="1"/>
  <c r="D57" i="1"/>
  <c r="S61" i="3" s="1"/>
  <c r="D56" i="1"/>
  <c r="S60" i="3" s="1"/>
  <c r="D55" i="1"/>
  <c r="S59" i="3" s="1"/>
  <c r="D51" i="1"/>
  <c r="S55" i="3" s="1"/>
  <c r="D50" i="1"/>
  <c r="S54" i="3" s="1"/>
  <c r="D49" i="1"/>
  <c r="S53" i="3" s="1"/>
  <c r="D48" i="1"/>
  <c r="S52" i="3" s="1"/>
  <c r="D45" i="1"/>
  <c r="S49" i="3" s="1"/>
  <c r="D44" i="1"/>
  <c r="S48" i="3" s="1"/>
  <c r="D43" i="1"/>
  <c r="S47" i="3" s="1"/>
  <c r="D42" i="1"/>
  <c r="S46" i="3" s="1"/>
  <c r="D41" i="1"/>
  <c r="S45" i="3" s="1"/>
  <c r="D40" i="1"/>
  <c r="S44" i="3" s="1"/>
  <c r="D39" i="1"/>
  <c r="S43" i="3" s="1"/>
  <c r="D38" i="1"/>
  <c r="S42" i="3" s="1"/>
  <c r="D33" i="1"/>
  <c r="S37" i="3" s="1"/>
  <c r="D32" i="1"/>
  <c r="S36" i="3" s="1"/>
  <c r="D31" i="1"/>
  <c r="S35" i="3" s="1"/>
  <c r="D30" i="1"/>
  <c r="S34" i="3" s="1"/>
  <c r="D29" i="1"/>
  <c r="S33" i="3" s="1"/>
  <c r="D28" i="1"/>
  <c r="S32" i="3" s="1"/>
  <c r="D27" i="1"/>
  <c r="S31" i="3" s="1"/>
  <c r="D26" i="1"/>
  <c r="S30" i="3" s="1"/>
  <c r="D25" i="1"/>
  <c r="S29" i="3" s="1"/>
  <c r="D22" i="1"/>
  <c r="S26" i="3" s="1"/>
  <c r="D21" i="1"/>
  <c r="S25" i="3" s="1"/>
  <c r="D20" i="1"/>
  <c r="S24" i="3" s="1"/>
  <c r="D19" i="1"/>
  <c r="S23" i="3" s="1"/>
  <c r="D18" i="1"/>
  <c r="S22" i="3" s="1"/>
  <c r="D17" i="1"/>
  <c r="S21" i="3" s="1"/>
  <c r="D14" i="1"/>
  <c r="S18" i="3" s="1"/>
  <c r="D13" i="1"/>
  <c r="S17" i="3" s="1"/>
  <c r="D3" i="1"/>
  <c r="AA649" i="3" l="1"/>
  <c r="AQ3" i="3"/>
  <c r="AA4" i="3"/>
  <c r="AA5" i="3"/>
  <c r="AA6" i="3"/>
  <c r="AA651" i="3"/>
  <c r="AA3" i="3"/>
  <c r="AA650" i="3"/>
  <c r="AA652" i="3"/>
  <c r="D53" i="1"/>
  <c r="S57" i="3" s="1"/>
  <c r="G56" i="1"/>
  <c r="G116" i="1"/>
  <c r="V106" i="3" s="1"/>
  <c r="C111" i="1" l="1"/>
  <c r="R101" i="3" s="1"/>
  <c r="C108" i="1"/>
  <c r="R98" i="3" s="1"/>
  <c r="C109" i="1"/>
  <c r="R99" i="3" s="1"/>
  <c r="C110" i="1"/>
  <c r="R100" i="3" s="1"/>
  <c r="C107" i="1"/>
  <c r="R97" i="3" s="1"/>
  <c r="F116" i="1"/>
  <c r="U106" i="3" s="1"/>
  <c r="E116" i="1"/>
  <c r="T106" i="3" s="1"/>
  <c r="D116" i="1"/>
  <c r="S106" i="3" s="1"/>
  <c r="D63" i="1" l="1"/>
  <c r="G13" i="1"/>
  <c r="V17" i="3" s="1"/>
  <c r="AZ34" i="3" s="1"/>
  <c r="G14" i="1"/>
  <c r="V18" i="3" s="1"/>
  <c r="AZ35" i="3" s="1"/>
  <c r="E15" i="1"/>
  <c r="T19" i="3" s="1"/>
  <c r="F15" i="1"/>
  <c r="U19" i="3" s="1"/>
  <c r="G17" i="1"/>
  <c r="V21" i="3" s="1"/>
  <c r="AZ39" i="3" s="1"/>
  <c r="G18" i="1"/>
  <c r="V22" i="3" s="1"/>
  <c r="AZ40" i="3" s="1"/>
  <c r="G19" i="1"/>
  <c r="V23" i="3" s="1"/>
  <c r="AZ41" i="3" s="1"/>
  <c r="G20" i="1"/>
  <c r="V24" i="3" s="1"/>
  <c r="AZ42" i="3" s="1"/>
  <c r="G21" i="1"/>
  <c r="V25" i="3" s="1"/>
  <c r="AZ43" i="3" s="1"/>
  <c r="G22" i="1"/>
  <c r="E23" i="1"/>
  <c r="T27" i="3" s="1"/>
  <c r="F23" i="1"/>
  <c r="G25" i="1"/>
  <c r="V29" i="3" s="1"/>
  <c r="AZ48" i="3" s="1"/>
  <c r="G26" i="1"/>
  <c r="V30" i="3" s="1"/>
  <c r="AZ49" i="3" s="1"/>
  <c r="G27" i="1"/>
  <c r="V31" i="3" s="1"/>
  <c r="AZ50" i="3" s="1"/>
  <c r="G28" i="1"/>
  <c r="V32" i="3" s="1"/>
  <c r="AZ51" i="3" s="1"/>
  <c r="G29" i="1"/>
  <c r="G30" i="1"/>
  <c r="G31" i="1"/>
  <c r="G32" i="1"/>
  <c r="G33" i="1"/>
  <c r="V37" i="3" s="1"/>
  <c r="AZ56" i="3" s="1"/>
  <c r="E34" i="1"/>
  <c r="T38" i="3" s="1"/>
  <c r="F34" i="1"/>
  <c r="U38" i="3" s="1"/>
  <c r="G38" i="1"/>
  <c r="G39" i="1"/>
  <c r="G40" i="1"/>
  <c r="G41" i="1"/>
  <c r="G42" i="1"/>
  <c r="G43" i="1"/>
  <c r="G44" i="1"/>
  <c r="G45" i="1"/>
  <c r="E46" i="1"/>
  <c r="F46" i="1"/>
  <c r="G48" i="1"/>
  <c r="G49" i="1"/>
  <c r="G50" i="1"/>
  <c r="G51" i="1"/>
  <c r="G55" i="1"/>
  <c r="G57" i="1"/>
  <c r="E58" i="1"/>
  <c r="F58" i="1"/>
  <c r="G60" i="1"/>
  <c r="AZ650" i="3" s="1"/>
  <c r="G61" i="1"/>
  <c r="AZ651" i="3" s="1"/>
  <c r="G62" i="1"/>
  <c r="AZ652" i="3" s="1"/>
  <c r="E63" i="1"/>
  <c r="F63" i="1"/>
  <c r="G75" i="1"/>
  <c r="E80" i="1"/>
  <c r="G82" i="1"/>
  <c r="G83" i="1"/>
  <c r="G84" i="1"/>
  <c r="E85" i="1"/>
  <c r="F85" i="1"/>
  <c r="G53" i="1" l="1"/>
  <c r="G15" i="1"/>
  <c r="V19" i="3" s="1"/>
  <c r="D85" i="1"/>
  <c r="S76" i="3" s="1"/>
  <c r="G58" i="1"/>
  <c r="D23" i="1"/>
  <c r="S27" i="3" s="1"/>
  <c r="D34" i="1"/>
  <c r="S38" i="3" s="1"/>
  <c r="D58" i="1"/>
  <c r="S62" i="3" s="1"/>
  <c r="D46" i="1"/>
  <c r="S50" i="3" s="1"/>
  <c r="D75" i="1"/>
  <c r="E75" i="1"/>
  <c r="F75" i="1"/>
  <c r="D15" i="1"/>
  <c r="S19" i="3" s="1"/>
  <c r="G85" i="1"/>
  <c r="E64" i="1"/>
  <c r="G34" i="1"/>
  <c r="V38" i="3" s="1"/>
  <c r="G63" i="1"/>
  <c r="G46" i="1"/>
  <c r="G23" i="1"/>
  <c r="V27" i="3" s="1"/>
  <c r="F64" i="1"/>
  <c r="D64" i="1" l="1"/>
  <c r="G64" i="1"/>
  <c r="AV480" i="3"/>
  <c r="AV156" i="3"/>
  <c r="AV479" i="3"/>
  <c r="AV155" i="3"/>
  <c r="AV372" i="3"/>
  <c r="AV538" i="3"/>
  <c r="AV478" i="3"/>
  <c r="AV430" i="3"/>
  <c r="AV214" i="3"/>
  <c r="AV154" i="3"/>
  <c r="I9" i="3"/>
  <c r="AV371" i="3"/>
  <c r="AV537" i="3"/>
  <c r="AV477" i="3"/>
  <c r="AV429" i="3"/>
  <c r="AV213" i="3"/>
  <c r="AV153" i="3"/>
  <c r="I8" i="3"/>
  <c r="AV370" i="3"/>
  <c r="AV536" i="3"/>
  <c r="AV428" i="3"/>
  <c r="AV212" i="3"/>
  <c r="AV427" i="3"/>
  <c r="AV369" i="3"/>
  <c r="AV535" i="3"/>
  <c r="AV211" i="3"/>
  <c r="I6" i="3"/>
  <c r="AV322" i="3"/>
  <c r="AV264" i="3"/>
  <c r="AV531" i="3"/>
  <c r="AV375" i="3"/>
  <c r="AV315" i="3"/>
  <c r="AV267" i="3"/>
  <c r="AV207" i="3"/>
  <c r="AV534" i="3"/>
  <c r="AV426" i="3"/>
  <c r="AV318" i="3"/>
  <c r="AV210" i="3"/>
  <c r="I5" i="3"/>
  <c r="AV483" i="3"/>
  <c r="AV321" i="3"/>
  <c r="AV263" i="3"/>
  <c r="AV159" i="3"/>
  <c r="AV374" i="3"/>
  <c r="AV266" i="3"/>
  <c r="AV533" i="3"/>
  <c r="AV425" i="3"/>
  <c r="AV317" i="3"/>
  <c r="AV209" i="3"/>
  <c r="I4" i="3"/>
  <c r="AV482" i="3"/>
  <c r="AV320" i="3"/>
  <c r="AV262" i="3"/>
  <c r="AV158" i="3"/>
  <c r="AV373" i="3"/>
  <c r="AV265" i="3"/>
  <c r="AV532" i="3"/>
  <c r="AV484" i="3"/>
  <c r="AV424" i="3"/>
  <c r="AV376" i="3"/>
  <c r="AV316" i="3"/>
  <c r="AV268" i="3"/>
  <c r="AV208" i="3"/>
  <c r="AV160" i="3"/>
  <c r="I3" i="3"/>
  <c r="AV481" i="3"/>
  <c r="AV423" i="3"/>
  <c r="AV319" i="3"/>
  <c r="AV261" i="3"/>
  <c r="AV157" i="3"/>
  <c r="AW105" i="3" l="1"/>
  <c r="F102" i="1"/>
  <c r="AW100" i="3"/>
  <c r="F97" i="1"/>
  <c r="AW102" i="3"/>
  <c r="F99" i="1"/>
  <c r="AW103" i="3"/>
  <c r="F100" i="1"/>
  <c r="AW101" i="3"/>
  <c r="F98" i="1"/>
  <c r="AW106" i="3"/>
  <c r="F103" i="1"/>
  <c r="AV104" i="3"/>
  <c r="I7" i="3"/>
  <c r="AV103" i="3"/>
  <c r="D103" i="1"/>
  <c r="D98" i="1"/>
  <c r="D97" i="1"/>
  <c r="D102" i="1"/>
  <c r="D100" i="1"/>
  <c r="D99" i="1"/>
  <c r="D101" i="1"/>
  <c r="AV105" i="3"/>
  <c r="AV106" i="3"/>
  <c r="AV101" i="3"/>
  <c r="AV100" i="3"/>
  <c r="AV102" i="3"/>
  <c r="AW104" i="3" l="1"/>
  <c r="F101" i="1"/>
  <c r="I2" i="3"/>
  <c r="AV99" i="3"/>
  <c r="BE2" i="3" l="1" a="1"/>
  <c r="BE2" i="3" s="1"/>
  <c r="A2" i="4" s="1" a="1"/>
  <c r="A2" i="4" s="1"/>
  <c r="AW99" i="3"/>
  <c r="F9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<sst xmlns="http://schemas.openxmlformats.org/spreadsheetml/2006/main" count="587" uniqueCount="288">
  <si>
    <t>Ubenyttet beløp</t>
  </si>
  <si>
    <t>Økonomirapportering</t>
  </si>
  <si>
    <t>Sum alle innvilgede prosjekter</t>
  </si>
  <si>
    <t>Totalt beløp innvilget</t>
  </si>
  <si>
    <t>Tilskudd til innovasjonsprosjekter</t>
  </si>
  <si>
    <t>P_.2h</t>
  </si>
  <si>
    <t>P_.2g</t>
  </si>
  <si>
    <t>P_.2f</t>
  </si>
  <si>
    <t>P_.2e</t>
  </si>
  <si>
    <t>P_.2d</t>
  </si>
  <si>
    <t>P_.2c</t>
  </si>
  <si>
    <t>P_.2b</t>
  </si>
  <si>
    <t>P_.2a</t>
  </si>
  <si>
    <t>Prosjekttema</t>
  </si>
  <si>
    <t>4.1.</t>
  </si>
  <si>
    <t>Innovasjonsprosjekter</t>
  </si>
  <si>
    <t>4.</t>
  </si>
  <si>
    <t>Tilskudd BPA</t>
  </si>
  <si>
    <t>3.3.</t>
  </si>
  <si>
    <t>3.2.</t>
  </si>
  <si>
    <t>3.1.</t>
  </si>
  <si>
    <t xml:space="preserve">Samlet antall fullførte og under opplæring </t>
  </si>
  <si>
    <t>Under opplæring, men ikke fullført</t>
  </si>
  <si>
    <t xml:space="preserve">Fullført opplæring </t>
  </si>
  <si>
    <t>Antall personer innvilget</t>
  </si>
  <si>
    <t>Opplæringstilskudd BPA (brukerstyrt personlig assistanse)</t>
  </si>
  <si>
    <t>3.</t>
  </si>
  <si>
    <t>Andre kompetansehevende tiltak med midler direkte fra statsforvalteren</t>
  </si>
  <si>
    <t>2.7.</t>
  </si>
  <si>
    <t>Annen internopplæring / korte etterutdanninger /kurs mv.</t>
  </si>
  <si>
    <t>2.6.</t>
  </si>
  <si>
    <t>ABC-opplæring</t>
  </si>
  <si>
    <t>2.5.</t>
  </si>
  <si>
    <t>Videreutdanning og mastergradutdanning (påbygg bachelorutdanning)</t>
  </si>
  <si>
    <t>2.4.</t>
  </si>
  <si>
    <t>Bachelorutdanning helse- og sosialfag</t>
  </si>
  <si>
    <t>2.3.</t>
  </si>
  <si>
    <t>Fagskoleutdanning</t>
  </si>
  <si>
    <t>2.2.</t>
  </si>
  <si>
    <t>Videregående skole, fag- og yrkesopplæring innen helse (fagbrev)</t>
  </si>
  <si>
    <t>2.1.</t>
  </si>
  <si>
    <t>Tilskudd til Kompetansetiltak</t>
  </si>
  <si>
    <t>Total måloppnåelse kompetansetiltak</t>
  </si>
  <si>
    <t>Sum (2.7) :</t>
  </si>
  <si>
    <t>(Ikke for kommuner)</t>
  </si>
  <si>
    <t>Beskrivelse av tiltaket og hva tilskuddet har gått til.</t>
  </si>
  <si>
    <t>Sum (2.6) :</t>
  </si>
  <si>
    <t>2.6b</t>
  </si>
  <si>
    <t>2.6a</t>
  </si>
  <si>
    <t>Sum (2.5) :</t>
  </si>
  <si>
    <t>2.5d</t>
  </si>
  <si>
    <t>2.5c</t>
  </si>
  <si>
    <t>2.5b</t>
  </si>
  <si>
    <t>2.5a</t>
  </si>
  <si>
    <t>Sum (2.4) :</t>
  </si>
  <si>
    <t>2.4h</t>
  </si>
  <si>
    <t>2.4g</t>
  </si>
  <si>
    <t>2.4f</t>
  </si>
  <si>
    <t>2.4e</t>
  </si>
  <si>
    <t>2.4d</t>
  </si>
  <si>
    <t>2.4c</t>
  </si>
  <si>
    <t>2.4b</t>
  </si>
  <si>
    <t>2.4a</t>
  </si>
  <si>
    <t xml:space="preserve">Samlet antall fullførte og under utdanning </t>
  </si>
  <si>
    <t>Under utdanning, men ikke fullført</t>
  </si>
  <si>
    <t xml:space="preserve">Fullført utdanning
</t>
  </si>
  <si>
    <t xml:space="preserve">Antall personer innvilget
</t>
  </si>
  <si>
    <t>Måloppnåelse (antall ansatte)</t>
  </si>
  <si>
    <t>Sum (2.3) :</t>
  </si>
  <si>
    <t>2.3i</t>
  </si>
  <si>
    <t>2.3h</t>
  </si>
  <si>
    <t>2.3g</t>
  </si>
  <si>
    <t>2.3f</t>
  </si>
  <si>
    <t>2.3e</t>
  </si>
  <si>
    <t>2.3d</t>
  </si>
  <si>
    <t>2.3c</t>
  </si>
  <si>
    <t>2.3b</t>
  </si>
  <si>
    <t>2.3a</t>
  </si>
  <si>
    <t>Sum (2.2) :</t>
  </si>
  <si>
    <t>2.2f</t>
  </si>
  <si>
    <t>2.2e</t>
  </si>
  <si>
    <t>2.2d</t>
  </si>
  <si>
    <t>2.2c</t>
  </si>
  <si>
    <t>2.2b</t>
  </si>
  <si>
    <t>2.2a</t>
  </si>
  <si>
    <t>Sum (2.1) :</t>
  </si>
  <si>
    <t>2.1b</t>
  </si>
  <si>
    <t>2.1a</t>
  </si>
  <si>
    <t>Kompetansetiltak (grunn-, videre- og etterutdanning)</t>
  </si>
  <si>
    <t>2.</t>
  </si>
  <si>
    <t>Telefon</t>
  </si>
  <si>
    <t>1.6.</t>
  </si>
  <si>
    <t>E-post</t>
  </si>
  <si>
    <t>1.5.</t>
  </si>
  <si>
    <t>Kontaktperson</t>
  </si>
  <si>
    <t>1.4.</t>
  </si>
  <si>
    <t>Navn på kommunen</t>
  </si>
  <si>
    <t>1.1.</t>
  </si>
  <si>
    <t xml:space="preserve">Informasjon om kommunen </t>
  </si>
  <si>
    <t>1.</t>
  </si>
  <si>
    <t>Denne fanen skal bare brukes av statsforvalteren</t>
  </si>
  <si>
    <t>2.6c</t>
  </si>
  <si>
    <t>P1.2a</t>
  </si>
  <si>
    <t>P1.2b</t>
  </si>
  <si>
    <t>P1.2c</t>
  </si>
  <si>
    <t>P1.2d</t>
  </si>
  <si>
    <t>P1.2e</t>
  </si>
  <si>
    <t>P1.2f</t>
  </si>
  <si>
    <t>P1.2g</t>
  </si>
  <si>
    <t>P1.2h</t>
  </si>
  <si>
    <t>P1.7c</t>
  </si>
  <si>
    <t>P2.2a</t>
  </si>
  <si>
    <t>P2.2b</t>
  </si>
  <si>
    <t>P2.2c</t>
  </si>
  <si>
    <t>P2.2d</t>
  </si>
  <si>
    <t>P2.2e</t>
  </si>
  <si>
    <t>P2.2f</t>
  </si>
  <si>
    <t>P2.2g</t>
  </si>
  <si>
    <t>P2.2h</t>
  </si>
  <si>
    <t>P2.7c</t>
  </si>
  <si>
    <t>P3.2a</t>
  </si>
  <si>
    <t>P3.2b</t>
  </si>
  <si>
    <t>P3.2c</t>
  </si>
  <si>
    <t>P3.2d</t>
  </si>
  <si>
    <t>P3.2e</t>
  </si>
  <si>
    <t>P3.2f</t>
  </si>
  <si>
    <t>P3.2g</t>
  </si>
  <si>
    <t>P3.2h</t>
  </si>
  <si>
    <t>P3.7c</t>
  </si>
  <si>
    <t>Kommune</t>
  </si>
  <si>
    <t>Videreføring: Antall personer</t>
  </si>
  <si>
    <t>Ubrukte midler som ønskes overført</t>
  </si>
  <si>
    <t>Søknads- beløp</t>
  </si>
  <si>
    <t>Ubrukte midler som tilbakebetales</t>
  </si>
  <si>
    <t>Svar / Merknad</t>
  </si>
  <si>
    <t>header_lvl</t>
  </si>
  <si>
    <t>Utdannelse / Kurs</t>
  </si>
  <si>
    <t>Innvilget overføring av ubrukte</t>
  </si>
  <si>
    <t>Totalt innvilget beløp (Autosummert)</t>
  </si>
  <si>
    <t>Sum kompetansetiltak:</t>
  </si>
  <si>
    <t>P4.7c</t>
  </si>
  <si>
    <t>P5.7c</t>
  </si>
  <si>
    <t>totalt innvilget</t>
  </si>
  <si>
    <t>rowId - prosjektSøknadsbeløp</t>
  </si>
  <si>
    <t>rowId - prosjekttema</t>
  </si>
  <si>
    <t>P4.2a</t>
  </si>
  <si>
    <t>P4.2b</t>
  </si>
  <si>
    <t>P4.2c</t>
  </si>
  <si>
    <t>P4.2d</t>
  </si>
  <si>
    <t>P4.2e</t>
  </si>
  <si>
    <t>P4.2f</t>
  </si>
  <si>
    <t>P4.2g</t>
  </si>
  <si>
    <t>P4.2h</t>
  </si>
  <si>
    <t>P5.2a</t>
  </si>
  <si>
    <t>P5.2b</t>
  </si>
  <si>
    <t>P5.2c</t>
  </si>
  <si>
    <t>P5.2d</t>
  </si>
  <si>
    <t>P5.2e</t>
  </si>
  <si>
    <t>P5.2f</t>
  </si>
  <si>
    <t>P5.2g</t>
  </si>
  <si>
    <t>P5.2h</t>
  </si>
  <si>
    <t>rowTypeId - prosjekttema</t>
  </si>
  <si>
    <t>Merk: Flere tema kan inngå i et prosjekt</t>
  </si>
  <si>
    <t>rowId - prosjekttittel</t>
  </si>
  <si>
    <t>prosjekt</t>
  </si>
  <si>
    <t>INSTRUKSJON - Lim inn rapporteringsdata</t>
  </si>
  <si>
    <t>Totalt innvilget tilskudd</t>
  </si>
  <si>
    <r>
      <t xml:space="preserve">Kort oppsummeringer av hvordan prosjektet har gått
</t>
    </r>
    <r>
      <rPr>
        <sz val="9"/>
        <color theme="1"/>
        <rFont val="Calibri"/>
        <family val="2"/>
        <scheme val="minor"/>
      </rPr>
      <t>(2-3 setninger)</t>
    </r>
  </si>
  <si>
    <t>Totalt søkt tilskudd</t>
  </si>
  <si>
    <t>row_type_id</t>
  </si>
  <si>
    <t>row_id</t>
  </si>
  <si>
    <t>kommune_id</t>
  </si>
  <si>
    <t>category</t>
  </si>
  <si>
    <t>section</t>
  </si>
  <si>
    <t>row_id_visible</t>
  </si>
  <si>
    <t>Antall nye personer</t>
  </si>
  <si>
    <t>Totalt antall personer det søkes for</t>
  </si>
  <si>
    <t>Totalt beløp det søkes om til tiltaket</t>
  </si>
  <si>
    <t>Innvilget tilskudd til utbetaling</t>
  </si>
  <si>
    <t>Informasjon om kommunen</t>
  </si>
  <si>
    <t>2.5e</t>
  </si>
  <si>
    <t>Annet</t>
  </si>
  <si>
    <t>P1.1a</t>
  </si>
  <si>
    <t>P3.1a</t>
  </si>
  <si>
    <t>P4.1a</t>
  </si>
  <si>
    <t>P5.1a</t>
  </si>
  <si>
    <t>Utbetalt tilskudd 2023</t>
  </si>
  <si>
    <t>versjon</t>
  </si>
  <si>
    <t>beskrivelse</t>
  </si>
  <si>
    <t>rapporteringsskjema, versjon:</t>
  </si>
  <si>
    <t>20221206_0946</t>
  </si>
  <si>
    <t>Begynner justering til 2023</t>
  </si>
  <si>
    <t>20221206_0952</t>
  </si>
  <si>
    <t>Legger til backen output</t>
  </si>
  <si>
    <t>P2.1a</t>
  </si>
  <si>
    <t>P6.1a</t>
  </si>
  <si>
    <t>P6.2a</t>
  </si>
  <si>
    <t>P6.2b</t>
  </si>
  <si>
    <t>P6.2c</t>
  </si>
  <si>
    <t>P6.2d</t>
  </si>
  <si>
    <t>P6.2e</t>
  </si>
  <si>
    <t>P6.2f</t>
  </si>
  <si>
    <t>P6.2g</t>
  </si>
  <si>
    <t>P6.2h</t>
  </si>
  <si>
    <t>P6.7c</t>
  </si>
  <si>
    <t>P7.1a</t>
  </si>
  <si>
    <t>P7.2a</t>
  </si>
  <si>
    <t>P7.2b</t>
  </si>
  <si>
    <t>P7.2c</t>
  </si>
  <si>
    <t>P7.2d</t>
  </si>
  <si>
    <t>P7.2e</t>
  </si>
  <si>
    <t>P7.2f</t>
  </si>
  <si>
    <t>P7.2g</t>
  </si>
  <si>
    <t>P7.2h</t>
  </si>
  <si>
    <t>P7.7c</t>
  </si>
  <si>
    <t>P8.1a</t>
  </si>
  <si>
    <t>P8.2a</t>
  </si>
  <si>
    <t>P8.2b</t>
  </si>
  <si>
    <t>P8.2c</t>
  </si>
  <si>
    <t>P8.2d</t>
  </si>
  <si>
    <t>P8.2e</t>
  </si>
  <si>
    <t>P8.2f</t>
  </si>
  <si>
    <t>P8.2g</t>
  </si>
  <si>
    <t>P8.2h</t>
  </si>
  <si>
    <t>P8.7c</t>
  </si>
  <si>
    <t>P9.1a</t>
  </si>
  <si>
    <t>P9.2a</t>
  </si>
  <si>
    <t>P9.2b</t>
  </si>
  <si>
    <t>P9.2c</t>
  </si>
  <si>
    <t>P9.2d</t>
  </si>
  <si>
    <t>P9.2e</t>
  </si>
  <si>
    <t>P9.2f</t>
  </si>
  <si>
    <t>P9.2g</t>
  </si>
  <si>
    <t>P9.2h</t>
  </si>
  <si>
    <t>P9.7c</t>
  </si>
  <si>
    <t>20221206_1133</t>
  </si>
  <si>
    <t>Legger til for 9 prosjekt</t>
  </si>
  <si>
    <t>20221206_1140</t>
  </si>
  <si>
    <t>Første test</t>
  </si>
  <si>
    <t>Heltid og faste stillinger</t>
  </si>
  <si>
    <t>Brukermedvirkning og samspill med pårørende</t>
  </si>
  <si>
    <t>Ledelse og fagutvikling</t>
  </si>
  <si>
    <t>Strategisk kompetanseutvikling og livslang læring</t>
  </si>
  <si>
    <t>Organisering av tjenester og oppgaver med vekt på tverrfaglighet</t>
  </si>
  <si>
    <t>Etablering av praksisplasser</t>
  </si>
  <si>
    <t>Involvering av frivillige, lokalsamfunn og næringsliv.</t>
  </si>
  <si>
    <t>20230127_1305</t>
  </si>
  <si>
    <t>Fjernet nasjonalt verferdsteknologiprogram</t>
  </si>
  <si>
    <t>tema inngår i prosjektsøknad</t>
  </si>
  <si>
    <t>Antall prosjektsøknader hvor tema inngår</t>
  </si>
  <si>
    <t>Antall prosjektsøknader med innvilgede midler hvor tema inngår</t>
  </si>
  <si>
    <t>2.7a</t>
  </si>
  <si>
    <t>2.7b</t>
  </si>
  <si>
    <t>2.7c</t>
  </si>
  <si>
    <t>Svar / Merknad i søknaden</t>
  </si>
  <si>
    <t>Svar / Merknad i rapporteringsskjemaet</t>
  </si>
  <si>
    <t xml:space="preserve">Antall personer fullført utdanning
</t>
  </si>
  <si>
    <t>Antall personer under utdanning, men ikke fullført</t>
  </si>
  <si>
    <t xml:space="preserve">Samlet antall personer fullførte og under utdanning </t>
  </si>
  <si>
    <t>prosjekttema inngår i prosjektsøknaden</t>
  </si>
  <si>
    <t>prosjekttema inngår i prosjektsøknad som har fått innvilgede midler</t>
  </si>
  <si>
    <t>prosjeksøknad har fått innvilgede midler</t>
  </si>
  <si>
    <t>20230130_0001</t>
  </si>
  <si>
    <t>Begynt å legge inn bedre utdatafana for rapportering</t>
  </si>
  <si>
    <t>sort order</t>
  </si>
  <si>
    <t>20230130_1235</t>
  </si>
  <si>
    <t>Lagt til utdata til rapportsammenstilling</t>
  </si>
  <si>
    <t>20230131_1325</t>
  </si>
  <si>
    <t>Håndtering av prosjektrader dersom søknad ikke har prosjekt</t>
  </si>
  <si>
    <t>20230203_1035</t>
  </si>
  <si>
    <t>Skjuler utdata-fane siden denne likevel kan hentes inn vha power query</t>
  </si>
  <si>
    <t>Måloppnåelse kompetansetiltak</t>
  </si>
  <si>
    <t>Måloppnåelse BPA</t>
  </si>
  <si>
    <t>Økonomi kompetansetiltak</t>
  </si>
  <si>
    <t>Økonomi BPA</t>
  </si>
  <si>
    <t>Økonomi prosjekt</t>
  </si>
  <si>
    <t>20230203_1255</t>
  </si>
  <si>
    <t>Fikser at måloppnåelse for BPA ikke kom med i utdataene</t>
  </si>
  <si>
    <t>20230203_1351</t>
  </si>
  <si>
    <t>Fikset backend-formel hvor match-type ikke var blitt satt til 0-excact match)</t>
  </si>
  <si>
    <t>20230203_1355</t>
  </si>
  <si>
    <t>Dropper prosjektrader</t>
  </si>
  <si>
    <t>20230206_1456</t>
  </si>
  <si>
    <t>Fjerner en link som ved et uhell var opprettet til en annen fil</t>
  </si>
  <si>
    <t>20230207_1307</t>
  </si>
  <si>
    <t xml:space="preserve">Fikser feil der noe i backend var hardkodet, men egentlig skulle være referanser </t>
  </si>
  <si>
    <t>20230207_1329</t>
  </si>
  <si>
    <t>PROD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</si>
</sst>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 * #,##0.00_ ;_ * \-#,##0.00_ ;_ * &quot;-&quot;??_ ;_ @_ "/>
    <numFmt numFmtId="166" formatCode="_ * #,##0_ ;_ * \-#,##0_ ;_ * &quot;-&quot;??_ ;_ @_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5EEE7"/>
        <bgColor indexed="64"/>
      </patternFill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1D1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6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3" borderId="0"/>
    <xf numFmtId="165" fontId="1" fillId="0" borderId="0" applyFont="0" applyFill="0" applyBorder="0" applyAlignment="0" applyProtection="0"/>
    <xf numFmtId="0" fontId="17" fillId="16" borderId="53" applyNumberFormat="0" applyAlignment="0" applyProtection="0"/>
    <xf numFmtId="0" fontId="18" fillId="17" borderId="53" applyNumberFormat="0" applyAlignment="0" applyProtection="0"/>
  </cellStyleXfs>
  <cellXfs count="213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left"/>
    </xf>
    <xf numFmtId="164" fontId="0" fillId="0" borderId="0" xfId="1" applyNumberFormat="1" applyFont="1" applyAlignment="1"/>
    <xf numFmtId="0" fontId="4" fillId="4" borderId="1" xfId="0" applyFont="1" applyFill="1" applyBorder="1" applyAlignment="1">
      <alignment vertical="center"/>
    </xf>
    <xf numFmtId="0" fontId="4" fillId="4" borderId="15" xfId="0" applyFont="1" applyFill="1" applyBorder="1" applyAlignment="1">
      <alignment vertical="center"/>
    </xf>
    <xf numFmtId="0" fontId="4" fillId="4" borderId="11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/>
    </xf>
    <xf numFmtId="0" fontId="4" fillId="4" borderId="13" xfId="0" applyFont="1" applyFill="1" applyBorder="1" applyAlignment="1">
      <alignment vertical="center"/>
    </xf>
    <xf numFmtId="0" fontId="4" fillId="4" borderId="28" xfId="0" applyFont="1" applyFill="1" applyBorder="1" applyAlignment="1">
      <alignment vertical="center"/>
    </xf>
    <xf numFmtId="0" fontId="4" fillId="4" borderId="14" xfId="0" applyFont="1" applyFill="1" applyBorder="1" applyAlignment="1">
      <alignment vertical="center"/>
    </xf>
    <xf numFmtId="0" fontId="4" fillId="4" borderId="1" xfId="2" applyFont="1" applyFill="1" applyBorder="1" applyAlignment="1">
      <alignment vertical="center"/>
    </xf>
    <xf numFmtId="0" fontId="4" fillId="4" borderId="15" xfId="2" applyFont="1" applyFill="1" applyBorder="1" applyAlignment="1">
      <alignment vertical="center"/>
    </xf>
    <xf numFmtId="0" fontId="4" fillId="4" borderId="15" xfId="2" applyFont="1" applyFill="1" applyBorder="1" applyAlignment="1">
      <alignment horizontal="left" vertical="center"/>
    </xf>
    <xf numFmtId="0" fontId="4" fillId="4" borderId="29" xfId="2" applyFont="1" applyFill="1" applyBorder="1" applyAlignment="1">
      <alignment horizontal="left" vertical="center"/>
    </xf>
    <xf numFmtId="164" fontId="6" fillId="6" borderId="19" xfId="1" applyNumberFormat="1" applyFont="1" applyFill="1" applyBorder="1" applyAlignment="1" applyProtection="1">
      <alignment horizontal="center" vertical="center"/>
    </xf>
    <xf numFmtId="164" fontId="6" fillId="6" borderId="21" xfId="1" applyNumberFormat="1" applyFont="1" applyFill="1" applyBorder="1" applyAlignment="1" applyProtection="1">
      <alignment horizontal="center" vertical="center"/>
    </xf>
    <xf numFmtId="164" fontId="6" fillId="6" borderId="22" xfId="1" applyNumberFormat="1" applyFont="1" applyFill="1" applyBorder="1" applyAlignment="1" applyProtection="1">
      <alignment horizontal="right" vertical="center"/>
    </xf>
    <xf numFmtId="0" fontId="6" fillId="6" borderId="31" xfId="2" applyFont="1" applyFill="1" applyBorder="1" applyAlignment="1">
      <alignment horizontal="left" vertical="center"/>
    </xf>
    <xf numFmtId="0" fontId="6" fillId="6" borderId="30" xfId="2" applyFont="1" applyFill="1" applyBorder="1" applyAlignment="1">
      <alignment horizontal="left" vertical="center"/>
    </xf>
    <xf numFmtId="164" fontId="0" fillId="0" borderId="33" xfId="1" applyNumberFormat="1" applyFont="1" applyBorder="1" applyAlignment="1" applyProtection="1">
      <alignment vertical="center"/>
      <protection locked="0"/>
    </xf>
    <xf numFmtId="164" fontId="0" fillId="0" borderId="34" xfId="1" applyNumberFormat="1" applyFont="1" applyBorder="1" applyAlignment="1" applyProtection="1">
      <alignment horizontal="right" vertical="center"/>
      <protection locked="0"/>
    </xf>
    <xf numFmtId="164" fontId="5" fillId="6" borderId="37" xfId="1" applyNumberFormat="1" applyFont="1" applyFill="1" applyBorder="1" applyAlignment="1"/>
    <xf numFmtId="164" fontId="5" fillId="6" borderId="19" xfId="1" applyNumberFormat="1" applyFont="1" applyFill="1" applyBorder="1" applyAlignment="1"/>
    <xf numFmtId="164" fontId="5" fillId="6" borderId="21" xfId="1" applyNumberFormat="1" applyFont="1" applyFill="1" applyBorder="1" applyAlignment="1"/>
    <xf numFmtId="164" fontId="0" fillId="6" borderId="5" xfId="1" applyNumberFormat="1" applyFont="1" applyFill="1" applyBorder="1" applyAlignment="1"/>
    <xf numFmtId="166" fontId="7" fillId="6" borderId="19" xfId="3" applyNumberFormat="1" applyFont="1" applyFill="1" applyBorder="1" applyAlignment="1" applyProtection="1">
      <alignment vertical="center"/>
    </xf>
    <xf numFmtId="166" fontId="7" fillId="6" borderId="20" xfId="3" applyNumberFormat="1" applyFont="1" applyFill="1" applyBorder="1" applyAlignment="1" applyProtection="1">
      <alignment vertical="center"/>
    </xf>
    <xf numFmtId="166" fontId="7" fillId="6" borderId="30" xfId="3" applyNumberFormat="1" applyFont="1" applyFill="1" applyBorder="1" applyAlignment="1" applyProtection="1">
      <alignment vertical="center"/>
    </xf>
    <xf numFmtId="0" fontId="3" fillId="6" borderId="4" xfId="2" applyFont="1" applyFill="1" applyBorder="1" applyAlignment="1">
      <alignment horizontal="right" vertical="center"/>
    </xf>
    <xf numFmtId="0" fontId="6" fillId="6" borderId="5" xfId="2" applyFont="1" applyFill="1" applyBorder="1" applyAlignment="1">
      <alignment horizontal="left" vertical="center"/>
    </xf>
    <xf numFmtId="166" fontId="0" fillId="0" borderId="24" xfId="3" applyNumberFormat="1" applyFont="1" applyBorder="1" applyAlignment="1" applyProtection="1">
      <alignment vertical="center"/>
      <protection locked="0"/>
    </xf>
    <xf numFmtId="166" fontId="0" fillId="0" borderId="26" xfId="3" applyNumberFormat="1" applyFont="1" applyBorder="1" applyAlignment="1" applyProtection="1">
      <alignment vertical="center"/>
      <protection locked="0"/>
    </xf>
    <xf numFmtId="166" fontId="0" fillId="0" borderId="41" xfId="3" applyNumberFormat="1" applyFont="1" applyBorder="1" applyAlignment="1" applyProtection="1">
      <alignment vertical="center"/>
      <protection locked="0"/>
    </xf>
    <xf numFmtId="166" fontId="0" fillId="0" borderId="27" xfId="3" applyNumberFormat="1" applyFont="1" applyBorder="1" applyAlignment="1" applyProtection="1">
      <alignment vertical="center"/>
      <protection locked="0"/>
    </xf>
    <xf numFmtId="0" fontId="8" fillId="2" borderId="40" xfId="2" applyFont="1" applyFill="1" applyBorder="1" applyAlignment="1">
      <alignment vertical="center"/>
    </xf>
    <xf numFmtId="0" fontId="5" fillId="4" borderId="11" xfId="2" applyFont="1" applyFill="1" applyBorder="1" applyAlignment="1">
      <alignment vertical="center" wrapText="1"/>
    </xf>
    <xf numFmtId="0" fontId="5" fillId="4" borderId="11" xfId="2" applyFont="1" applyFill="1" applyBorder="1" applyAlignment="1">
      <alignment horizontal="left" vertical="center"/>
    </xf>
    <xf numFmtId="16" fontId="5" fillId="4" borderId="12" xfId="2" applyNumberFormat="1" applyFont="1" applyFill="1" applyBorder="1" applyAlignment="1">
      <alignment horizontal="left" vertical="center" wrapText="1"/>
    </xf>
    <xf numFmtId="0" fontId="5" fillId="4" borderId="15" xfId="2" applyFont="1" applyFill="1" applyBorder="1" applyAlignment="1">
      <alignment vertical="center"/>
    </xf>
    <xf numFmtId="0" fontId="5" fillId="4" borderId="15" xfId="2" applyFont="1" applyFill="1" applyBorder="1" applyAlignment="1">
      <alignment horizontal="left" vertical="center"/>
    </xf>
    <xf numFmtId="0" fontId="5" fillId="4" borderId="29" xfId="2" applyFont="1" applyFill="1" applyBorder="1" applyAlignment="1">
      <alignment horizontal="left" vertical="center"/>
    </xf>
    <xf numFmtId="166" fontId="0" fillId="0" borderId="24" xfId="3" applyNumberFormat="1" applyFont="1" applyBorder="1" applyAlignment="1" applyProtection="1">
      <alignment horizontal="right" vertical="center"/>
      <protection locked="0"/>
    </xf>
    <xf numFmtId="166" fontId="0" fillId="0" borderId="26" xfId="3" applyNumberFormat="1" applyFont="1" applyBorder="1" applyAlignment="1" applyProtection="1">
      <alignment horizontal="right" vertical="center"/>
      <protection locked="0"/>
    </xf>
    <xf numFmtId="166" fontId="0" fillId="0" borderId="41" xfId="3" applyNumberFormat="1" applyFont="1" applyBorder="1" applyAlignment="1" applyProtection="1">
      <alignment horizontal="right" vertical="center"/>
      <protection locked="0"/>
    </xf>
    <xf numFmtId="166" fontId="0" fillId="0" borderId="27" xfId="3" applyNumberFormat="1" applyFont="1" applyBorder="1" applyAlignment="1" applyProtection="1">
      <alignment horizontal="right" vertical="center"/>
      <protection locked="0"/>
    </xf>
    <xf numFmtId="166" fontId="0" fillId="0" borderId="16" xfId="3" applyNumberFormat="1" applyFont="1" applyBorder="1" applyAlignment="1" applyProtection="1">
      <alignment vertical="center"/>
      <protection locked="0"/>
    </xf>
    <xf numFmtId="166" fontId="0" fillId="0" borderId="12" xfId="3" applyNumberFormat="1" applyFont="1" applyBorder="1" applyAlignment="1" applyProtection="1">
      <alignment vertical="center"/>
      <protection locked="0"/>
    </xf>
    <xf numFmtId="0" fontId="5" fillId="5" borderId="45" xfId="2" applyFont="1" applyFill="1" applyBorder="1" applyAlignment="1">
      <alignment horizontal="left" vertical="center"/>
    </xf>
    <xf numFmtId="0" fontId="5" fillId="5" borderId="30" xfId="2" applyFont="1" applyFill="1" applyBorder="1" applyAlignment="1">
      <alignment horizontal="left" vertical="center"/>
    </xf>
    <xf numFmtId="0" fontId="5" fillId="5" borderId="39" xfId="2" applyFont="1" applyFill="1" applyBorder="1" applyAlignment="1">
      <alignment horizontal="left" vertical="center"/>
    </xf>
    <xf numFmtId="0" fontId="5" fillId="5" borderId="26" xfId="2" applyFont="1" applyFill="1" applyBorder="1" applyAlignment="1">
      <alignment horizontal="left" vertical="center"/>
    </xf>
    <xf numFmtId="164" fontId="4" fillId="4" borderId="10" xfId="1" applyNumberFormat="1" applyFont="1" applyFill="1" applyBorder="1" applyAlignment="1">
      <alignment vertical="center"/>
    </xf>
    <xf numFmtId="0" fontId="4" fillId="4" borderId="11" xfId="2" applyFont="1" applyFill="1" applyBorder="1" applyAlignment="1">
      <alignment vertical="center"/>
    </xf>
    <xf numFmtId="0" fontId="4" fillId="4" borderId="11" xfId="2" applyFont="1" applyFill="1" applyBorder="1" applyAlignment="1">
      <alignment horizontal="left" vertical="center"/>
    </xf>
    <xf numFmtId="0" fontId="4" fillId="4" borderId="12" xfId="2" applyFont="1" applyFill="1" applyBorder="1" applyAlignment="1">
      <alignment horizontal="left" vertical="center"/>
    </xf>
    <xf numFmtId="16" fontId="5" fillId="5" borderId="27" xfId="0" applyNumberFormat="1" applyFont="1" applyFill="1" applyBorder="1" applyAlignment="1">
      <alignment vertical="center"/>
    </xf>
    <xf numFmtId="0" fontId="5" fillId="5" borderId="36" xfId="0" applyFont="1" applyFill="1" applyBorder="1" applyAlignment="1">
      <alignment vertical="center"/>
    </xf>
    <xf numFmtId="16" fontId="5" fillId="5" borderId="14" xfId="0" applyNumberFormat="1" applyFont="1" applyFill="1" applyBorder="1" applyAlignment="1">
      <alignment vertical="center"/>
    </xf>
    <xf numFmtId="0" fontId="5" fillId="5" borderId="28" xfId="0" applyFont="1" applyFill="1" applyBorder="1" applyAlignment="1">
      <alignment vertical="center"/>
    </xf>
    <xf numFmtId="0" fontId="1" fillId="5" borderId="9" xfId="2" applyFill="1" applyBorder="1" applyAlignment="1">
      <alignment horizontal="left" vertical="center"/>
    </xf>
    <xf numFmtId="0" fontId="1" fillId="5" borderId="0" xfId="2" applyFill="1" applyAlignment="1">
      <alignment horizontal="left" vertical="center"/>
    </xf>
    <xf numFmtId="0" fontId="1" fillId="5" borderId="26" xfId="2" applyFill="1" applyBorder="1" applyAlignment="1">
      <alignment horizontal="left" vertical="center"/>
    </xf>
    <xf numFmtId="0" fontId="1" fillId="5" borderId="25" xfId="2" applyFill="1" applyBorder="1" applyAlignment="1">
      <alignment horizontal="left" vertical="center"/>
    </xf>
    <xf numFmtId="0" fontId="3" fillId="5" borderId="14" xfId="2" applyFont="1" applyFill="1" applyBorder="1" applyAlignment="1">
      <alignment horizontal="left" vertical="center" wrapText="1"/>
    </xf>
    <xf numFmtId="0" fontId="3" fillId="5" borderId="28" xfId="2" applyFont="1" applyFill="1" applyBorder="1" applyAlignment="1">
      <alignment horizontal="left" vertical="center"/>
    </xf>
    <xf numFmtId="0" fontId="3" fillId="5" borderId="12" xfId="2" applyFont="1" applyFill="1" applyBorder="1" applyAlignment="1">
      <alignment vertical="center"/>
    </xf>
    <xf numFmtId="0" fontId="3" fillId="5" borderId="11" xfId="2" applyFont="1" applyFill="1" applyBorder="1" applyAlignment="1">
      <alignment vertical="center" wrapText="1"/>
    </xf>
    <xf numFmtId="0" fontId="3" fillId="5" borderId="10" xfId="2" applyFont="1" applyFill="1" applyBorder="1" applyAlignment="1">
      <alignment vertical="center" wrapText="1"/>
    </xf>
    <xf numFmtId="0" fontId="3" fillId="5" borderId="5" xfId="2" applyFont="1" applyFill="1" applyBorder="1" applyAlignment="1">
      <alignment horizontal="left" vertical="center" wrapText="1"/>
    </xf>
    <xf numFmtId="0" fontId="3" fillId="5" borderId="4" xfId="2" applyFont="1" applyFill="1" applyBorder="1" applyAlignment="1">
      <alignment horizontal="left" vertical="center"/>
    </xf>
    <xf numFmtId="0" fontId="3" fillId="5" borderId="30" xfId="2" applyFont="1" applyFill="1" applyBorder="1" applyAlignment="1">
      <alignment horizontal="center" vertical="center" wrapText="1"/>
    </xf>
    <xf numFmtId="0" fontId="3" fillId="5" borderId="22" xfId="2" applyFont="1" applyFill="1" applyBorder="1" applyAlignment="1">
      <alignment horizontal="center" vertical="center" wrapText="1"/>
    </xf>
    <xf numFmtId="0" fontId="3" fillId="5" borderId="20" xfId="2" applyFont="1" applyFill="1" applyBorder="1" applyAlignment="1">
      <alignment horizontal="center" vertical="center" wrapText="1"/>
    </xf>
    <xf numFmtId="0" fontId="3" fillId="5" borderId="19" xfId="2" applyFont="1" applyFill="1" applyBorder="1" applyAlignment="1">
      <alignment horizontal="center" vertical="center" wrapText="1"/>
    </xf>
    <xf numFmtId="0" fontId="1" fillId="5" borderId="27" xfId="2" applyFill="1" applyBorder="1" applyAlignment="1">
      <alignment horizontal="left" vertical="center"/>
    </xf>
    <xf numFmtId="0" fontId="1" fillId="5" borderId="36" xfId="2" applyFill="1" applyBorder="1" applyAlignment="1">
      <alignment horizontal="left" vertical="center"/>
    </xf>
    <xf numFmtId="0" fontId="1" fillId="5" borderId="26" xfId="2" applyFill="1" applyBorder="1" applyAlignment="1">
      <alignment horizontal="left" vertical="center" wrapText="1"/>
    </xf>
    <xf numFmtId="0" fontId="7" fillId="5" borderId="5" xfId="2" applyFont="1" applyFill="1" applyBorder="1" applyAlignment="1">
      <alignment horizontal="left" vertical="center"/>
    </xf>
    <xf numFmtId="0" fontId="4" fillId="5" borderId="4" xfId="2" applyFont="1" applyFill="1" applyBorder="1" applyAlignment="1">
      <alignment horizontal="right" vertical="center"/>
    </xf>
    <xf numFmtId="166" fontId="7" fillId="5" borderId="22" xfId="3" applyNumberFormat="1" applyFont="1" applyFill="1" applyBorder="1" applyAlignment="1" applyProtection="1">
      <alignment vertical="center"/>
    </xf>
    <xf numFmtId="166" fontId="7" fillId="5" borderId="20" xfId="3" applyNumberFormat="1" applyFont="1" applyFill="1" applyBorder="1" applyAlignment="1" applyProtection="1">
      <alignment vertical="center"/>
    </xf>
    <xf numFmtId="166" fontId="7" fillId="5" borderId="19" xfId="3" applyNumberFormat="1" applyFont="1" applyFill="1" applyBorder="1" applyAlignment="1" applyProtection="1">
      <alignment vertical="center"/>
    </xf>
    <xf numFmtId="0" fontId="0" fillId="5" borderId="9" xfId="0" applyFill="1" applyBorder="1"/>
    <xf numFmtId="0" fontId="0" fillId="5" borderId="0" xfId="0" applyFill="1"/>
    <xf numFmtId="0" fontId="3" fillId="5" borderId="11" xfId="2" applyFont="1" applyFill="1" applyBorder="1" applyAlignment="1">
      <alignment vertical="center"/>
    </xf>
    <xf numFmtId="0" fontId="0" fillId="5" borderId="5" xfId="0" applyFill="1" applyBorder="1"/>
    <xf numFmtId="0" fontId="0" fillId="5" borderId="6" xfId="0" applyFill="1" applyBorder="1"/>
    <xf numFmtId="0" fontId="0" fillId="5" borderId="27" xfId="0" applyFill="1" applyBorder="1" applyAlignment="1">
      <alignment vertical="top"/>
    </xf>
    <xf numFmtId="0" fontId="0" fillId="5" borderId="43" xfId="0" applyFill="1" applyBorder="1" applyAlignment="1">
      <alignment vertical="top" wrapText="1"/>
    </xf>
    <xf numFmtId="0" fontId="0" fillId="5" borderId="26" xfId="0" applyFill="1" applyBorder="1" applyAlignment="1">
      <alignment vertical="top"/>
    </xf>
    <xf numFmtId="0" fontId="0" fillId="5" borderId="39" xfId="0" applyFill="1" applyBorder="1" applyAlignment="1">
      <alignment vertical="top" wrapText="1"/>
    </xf>
    <xf numFmtId="164" fontId="3" fillId="5" borderId="10" xfId="1" applyNumberFormat="1" applyFont="1" applyFill="1" applyBorder="1" applyAlignment="1">
      <alignment vertical="center"/>
    </xf>
    <xf numFmtId="164" fontId="3" fillId="5" borderId="18" xfId="1" applyNumberFormat="1" applyFont="1" applyFill="1" applyBorder="1" applyAlignment="1">
      <alignment horizontal="center" vertical="center" wrapText="1"/>
    </xf>
    <xf numFmtId="0" fontId="3" fillId="5" borderId="14" xfId="2" applyFont="1" applyFill="1" applyBorder="1" applyAlignment="1">
      <alignment horizontal="left" vertical="center"/>
    </xf>
    <xf numFmtId="0" fontId="3" fillId="5" borderId="27" xfId="2" applyFont="1" applyFill="1" applyBorder="1" applyAlignment="1">
      <alignment horizontal="left" vertical="center"/>
    </xf>
    <xf numFmtId="0" fontId="3" fillId="5" borderId="36" xfId="2" applyFont="1" applyFill="1" applyBorder="1" applyAlignment="1">
      <alignment horizontal="left" vertical="center"/>
    </xf>
    <xf numFmtId="0" fontId="3" fillId="5" borderId="10" xfId="2" applyFont="1" applyFill="1" applyBorder="1" applyAlignment="1">
      <alignment vertical="center"/>
    </xf>
    <xf numFmtId="0" fontId="3" fillId="5" borderId="34" xfId="2" applyFont="1" applyFill="1" applyBorder="1" applyAlignment="1">
      <alignment horizontal="center" vertical="center" wrapText="1"/>
    </xf>
    <xf numFmtId="164" fontId="3" fillId="5" borderId="33" xfId="1" applyNumberFormat="1" applyFont="1" applyFill="1" applyBorder="1" applyAlignment="1">
      <alignment horizontal="center" vertical="center" wrapText="1"/>
    </xf>
    <xf numFmtId="164" fontId="3" fillId="5" borderId="35" xfId="1" applyNumberFormat="1" applyFont="1" applyFill="1" applyBorder="1" applyAlignment="1">
      <alignment horizontal="center" vertical="center" wrapText="1"/>
    </xf>
    <xf numFmtId="0" fontId="0" fillId="5" borderId="14" xfId="0" applyFill="1" applyBorder="1"/>
    <xf numFmtId="0" fontId="0" fillId="5" borderId="13" xfId="0" applyFill="1" applyBorder="1"/>
    <xf numFmtId="0" fontId="0" fillId="5" borderId="8" xfId="0" applyFill="1" applyBorder="1"/>
    <xf numFmtId="0" fontId="0" fillId="5" borderId="5" xfId="0" applyFill="1" applyBorder="1" applyAlignment="1">
      <alignment vertical="top"/>
    </xf>
    <xf numFmtId="0" fontId="0" fillId="5" borderId="4" xfId="0" applyFill="1" applyBorder="1" applyAlignment="1">
      <alignment vertical="top" wrapText="1"/>
    </xf>
    <xf numFmtId="164" fontId="3" fillId="6" borderId="4" xfId="1" applyNumberFormat="1" applyFont="1" applyFill="1" applyBorder="1" applyAlignment="1">
      <alignment horizontal="right"/>
    </xf>
    <xf numFmtId="164" fontId="0" fillId="5" borderId="42" xfId="1" applyNumberFormat="1" applyFont="1" applyFill="1" applyBorder="1"/>
    <xf numFmtId="164" fontId="0" fillId="5" borderId="41" xfId="1" applyNumberFormat="1" applyFont="1" applyFill="1" applyBorder="1"/>
    <xf numFmtId="164" fontId="0" fillId="5" borderId="3" xfId="1" applyNumberFormat="1" applyFont="1" applyFill="1" applyBorder="1"/>
    <xf numFmtId="164" fontId="0" fillId="5" borderId="2" xfId="1" applyNumberFormat="1" applyFont="1" applyFill="1" applyBorder="1"/>
    <xf numFmtId="164" fontId="0" fillId="5" borderId="7" xfId="1" applyNumberFormat="1" applyFont="1" applyFill="1" applyBorder="1"/>
    <xf numFmtId="166" fontId="0" fillId="0" borderId="27" xfId="3" applyNumberFormat="1" applyFont="1" applyFill="1" applyBorder="1" applyAlignment="1" applyProtection="1">
      <alignment vertical="center"/>
      <protection locked="0"/>
    </xf>
    <xf numFmtId="166" fontId="0" fillId="0" borderId="26" xfId="3" applyNumberFormat="1" applyFont="1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5" borderId="27" xfId="0" applyFill="1" applyBorder="1" applyAlignment="1">
      <alignment horizontal="left" vertical="top"/>
    </xf>
    <xf numFmtId="0" fontId="0" fillId="5" borderId="26" xfId="0" applyFill="1" applyBorder="1" applyAlignment="1">
      <alignment horizontal="left" vertical="top"/>
    </xf>
    <xf numFmtId="0" fontId="0" fillId="5" borderId="24" xfId="0" applyFill="1" applyBorder="1" applyAlignment="1">
      <alignment horizontal="right" vertical="center" wrapText="1"/>
    </xf>
    <xf numFmtId="0" fontId="1" fillId="7" borderId="25" xfId="2" applyFill="1" applyBorder="1" applyAlignment="1" applyProtection="1">
      <alignment horizontal="left" vertical="center"/>
      <protection locked="0"/>
    </xf>
    <xf numFmtId="0" fontId="0" fillId="0" borderId="44" xfId="0" applyBorder="1" applyAlignment="1" applyProtection="1">
      <alignment wrapText="1"/>
      <protection locked="0"/>
    </xf>
    <xf numFmtId="0" fontId="0" fillId="0" borderId="38" xfId="0" applyBorder="1" applyAlignment="1" applyProtection="1">
      <alignment wrapText="1"/>
      <protection locked="0"/>
    </xf>
    <xf numFmtId="0" fontId="0" fillId="0" borderId="37" xfId="0" applyBorder="1" applyAlignment="1" applyProtection="1">
      <alignment wrapText="1"/>
      <protection locked="0"/>
    </xf>
    <xf numFmtId="166" fontId="0" fillId="5" borderId="12" xfId="3" applyNumberFormat="1" applyFont="1" applyFill="1" applyBorder="1" applyAlignment="1" applyProtection="1">
      <alignment vertical="center"/>
    </xf>
    <xf numFmtId="166" fontId="0" fillId="5" borderId="26" xfId="3" applyNumberFormat="1" applyFont="1" applyFill="1" applyBorder="1" applyAlignment="1" applyProtection="1">
      <alignment vertical="center"/>
    </xf>
    <xf numFmtId="166" fontId="0" fillId="5" borderId="27" xfId="3" applyNumberFormat="1" applyFont="1" applyFill="1" applyBorder="1" applyAlignment="1" applyProtection="1">
      <alignment vertical="center"/>
    </xf>
    <xf numFmtId="166" fontId="0" fillId="5" borderId="23" xfId="3" applyNumberFormat="1" applyFont="1" applyFill="1" applyBorder="1" applyAlignment="1" applyProtection="1">
      <alignment vertical="center"/>
    </xf>
    <xf numFmtId="0" fontId="5" fillId="4" borderId="1" xfId="2" applyFont="1" applyFill="1" applyBorder="1" applyAlignment="1">
      <alignment vertical="center"/>
    </xf>
    <xf numFmtId="166" fontId="0" fillId="6" borderId="32" xfId="3" applyNumberFormat="1" applyFont="1" applyFill="1" applyBorder="1" applyAlignment="1" applyProtection="1">
      <alignment vertical="center"/>
    </xf>
    <xf numFmtId="166" fontId="0" fillId="6" borderId="35" xfId="3" applyNumberFormat="1" applyFont="1" applyFill="1" applyBorder="1" applyAlignment="1" applyProtection="1">
      <alignment vertical="center"/>
    </xf>
    <xf numFmtId="166" fontId="0" fillId="6" borderId="32" xfId="3" applyNumberFormat="1" applyFont="1" applyFill="1" applyBorder="1" applyAlignment="1" applyProtection="1">
      <alignment horizontal="right" vertical="center"/>
    </xf>
    <xf numFmtId="0" fontId="5" fillId="4" borderId="10" xfId="2" applyFont="1" applyFill="1" applyBorder="1" applyAlignment="1">
      <alignment vertical="center" wrapText="1"/>
    </xf>
    <xf numFmtId="0" fontId="11" fillId="10" borderId="47" xfId="0" applyFont="1" applyFill="1" applyBorder="1" applyProtection="1">
      <protection locked="0"/>
    </xf>
    <xf numFmtId="0" fontId="3" fillId="5" borderId="17" xfId="1" applyNumberFormat="1" applyFont="1" applyFill="1" applyBorder="1" applyAlignment="1">
      <alignment horizontal="center" vertical="center" wrapText="1"/>
    </xf>
    <xf numFmtId="0" fontId="15" fillId="0" borderId="44" xfId="0" applyFont="1" applyBorder="1" applyAlignment="1" applyProtection="1">
      <alignment horizontal="left" vertical="top" wrapText="1"/>
      <protection locked="0"/>
    </xf>
    <xf numFmtId="0" fontId="15" fillId="0" borderId="38" xfId="0" applyFont="1" applyBorder="1" applyAlignment="1" applyProtection="1">
      <alignment horizontal="left" vertical="top" wrapText="1"/>
      <protection locked="0"/>
    </xf>
    <xf numFmtId="0" fontId="15" fillId="0" borderId="37" xfId="0" applyFont="1" applyBorder="1" applyAlignment="1" applyProtection="1">
      <alignment horizontal="left" vertical="top" wrapText="1"/>
      <protection locked="0"/>
    </xf>
    <xf numFmtId="166" fontId="0" fillId="5" borderId="27" xfId="3" applyNumberFormat="1" applyFont="1" applyFill="1" applyBorder="1" applyAlignment="1" applyProtection="1">
      <alignment horizontal="center" vertical="center"/>
    </xf>
    <xf numFmtId="166" fontId="0" fillId="5" borderId="26" xfId="3" applyNumberFormat="1" applyFont="1" applyFill="1" applyBorder="1" applyAlignment="1" applyProtection="1">
      <alignment horizontal="center" vertical="center"/>
    </xf>
    <xf numFmtId="164" fontId="0" fillId="5" borderId="26" xfId="1" applyNumberFormat="1" applyFont="1" applyFill="1" applyBorder="1" applyAlignment="1" applyProtection="1">
      <alignment horizontal="center" vertical="center"/>
    </xf>
    <xf numFmtId="164" fontId="6" fillId="6" borderId="30" xfId="1" applyNumberFormat="1" applyFont="1" applyFill="1" applyBorder="1" applyAlignment="1" applyProtection="1">
      <alignment horizontal="center" vertical="center"/>
    </xf>
    <xf numFmtId="164" fontId="3" fillId="5" borderId="37" xfId="1" applyNumberFormat="1" applyFont="1" applyFill="1" applyBorder="1" applyAlignment="1">
      <alignment horizontal="center" vertical="center" wrapText="1"/>
    </xf>
    <xf numFmtId="0" fontId="0" fillId="5" borderId="25" xfId="0" applyFill="1" applyBorder="1" applyAlignment="1">
      <alignment vertical="center" wrapText="1"/>
    </xf>
    <xf numFmtId="164" fontId="3" fillId="5" borderId="38" xfId="1" applyNumberFormat="1" applyFont="1" applyFill="1" applyBorder="1" applyAlignment="1">
      <alignment horizontal="center" vertical="center" wrapText="1"/>
    </xf>
    <xf numFmtId="0" fontId="0" fillId="12" borderId="0" xfId="0" applyFill="1" applyAlignment="1">
      <alignment vertical="center" wrapText="1"/>
    </xf>
    <xf numFmtId="0" fontId="0" fillId="11" borderId="0" xfId="0" applyFill="1" applyAlignment="1">
      <alignment vertical="center" wrapText="1"/>
    </xf>
    <xf numFmtId="0" fontId="0" fillId="11" borderId="0" xfId="0" applyFill="1" applyAlignment="1">
      <alignment vertical="center"/>
    </xf>
    <xf numFmtId="0" fontId="11" fillId="10" borderId="46" xfId="0" applyFont="1" applyFill="1" applyBorder="1" applyProtection="1">
      <protection locked="0"/>
    </xf>
    <xf numFmtId="0" fontId="11" fillId="10" borderId="48" xfId="0" applyFont="1" applyFill="1" applyBorder="1" applyProtection="1">
      <protection locked="0"/>
    </xf>
    <xf numFmtId="0" fontId="11" fillId="10" borderId="46" xfId="2" applyFont="1" applyFill="1" applyBorder="1" applyProtection="1">
      <protection locked="0"/>
    </xf>
    <xf numFmtId="0" fontId="12" fillId="8" borderId="0" xfId="0" applyFont="1" applyFill="1"/>
    <xf numFmtId="0" fontId="10" fillId="8" borderId="0" xfId="0" applyFont="1" applyFill="1"/>
    <xf numFmtId="0" fontId="1" fillId="3" borderId="0" xfId="2"/>
    <xf numFmtId="0" fontId="2" fillId="15" borderId="0" xfId="0" applyFont="1" applyFill="1"/>
    <xf numFmtId="0" fontId="0" fillId="14" borderId="0" xfId="0" applyFill="1"/>
    <xf numFmtId="0" fontId="14" fillId="13" borderId="0" xfId="0" applyFont="1" applyFill="1"/>
    <xf numFmtId="0" fontId="3" fillId="13" borderId="0" xfId="0" applyFont="1" applyFill="1"/>
    <xf numFmtId="0" fontId="0" fillId="13" borderId="0" xfId="0" applyFill="1"/>
    <xf numFmtId="0" fontId="2" fillId="9" borderId="49" xfId="0" applyFont="1" applyFill="1" applyBorder="1" applyAlignment="1">
      <alignment vertical="center"/>
    </xf>
    <xf numFmtId="0" fontId="2" fillId="9" borderId="50" xfId="0" applyFont="1" applyFill="1" applyBorder="1" applyAlignment="1">
      <alignment vertical="center"/>
    </xf>
    <xf numFmtId="0" fontId="2" fillId="9" borderId="51" xfId="0" applyFont="1" applyFill="1" applyBorder="1" applyAlignment="1">
      <alignment vertical="center"/>
    </xf>
    <xf numFmtId="0" fontId="2" fillId="9" borderId="50" xfId="2" applyFont="1" applyFill="1" applyBorder="1" applyAlignment="1">
      <alignment vertical="center"/>
    </xf>
    <xf numFmtId="0" fontId="4" fillId="4" borderId="28" xfId="0" applyFont="1" applyFill="1" applyBorder="1"/>
    <xf numFmtId="164" fontId="16" fillId="0" borderId="0" xfId="1" applyNumberFormat="1" applyFont="1" applyAlignment="1">
      <alignment horizontal="right"/>
    </xf>
    <xf numFmtId="164" fontId="16" fillId="0" borderId="0" xfId="1" applyNumberFormat="1" applyFont="1" applyAlignment="1">
      <alignment horizontal="left"/>
    </xf>
    <xf numFmtId="0" fontId="15" fillId="0" borderId="52" xfId="0" applyFont="1" applyBorder="1" applyAlignment="1" applyProtection="1">
      <alignment horizontal="left" vertical="top" wrapText="1"/>
      <protection locked="0"/>
    </xf>
    <xf numFmtId="3" fontId="0" fillId="0" borderId="40" xfId="0" applyNumberFormat="1" applyBorder="1" applyProtection="1">
      <protection locked="0"/>
    </xf>
    <xf numFmtId="3" fontId="0" fillId="0" borderId="38" xfId="0" applyNumberFormat="1" applyBorder="1" applyProtection="1">
      <protection locked="0"/>
    </xf>
    <xf numFmtId="3" fontId="13" fillId="0" borderId="33" xfId="1" applyNumberFormat="1" applyFont="1" applyFill="1" applyBorder="1" applyProtection="1">
      <protection locked="0"/>
    </xf>
    <xf numFmtId="3" fontId="13" fillId="0" borderId="24" xfId="1" applyNumberFormat="1" applyFont="1" applyFill="1" applyBorder="1" applyProtection="1">
      <protection locked="0"/>
    </xf>
    <xf numFmtId="3" fontId="0" fillId="0" borderId="17" xfId="0" applyNumberFormat="1" applyBorder="1" applyProtection="1">
      <protection locked="0"/>
    </xf>
    <xf numFmtId="3" fontId="0" fillId="0" borderId="44" xfId="0" applyNumberFormat="1" applyBorder="1" applyProtection="1">
      <protection locked="0"/>
    </xf>
    <xf numFmtId="3" fontId="0" fillId="0" borderId="52" xfId="0" applyNumberFormat="1" applyBorder="1" applyProtection="1">
      <protection locked="0"/>
    </xf>
    <xf numFmtId="0" fontId="15" fillId="5" borderId="42" xfId="0" applyFont="1" applyFill="1" applyBorder="1" applyAlignment="1">
      <alignment horizontal="left" vertical="center"/>
    </xf>
    <xf numFmtId="0" fontId="5" fillId="5" borderId="42" xfId="0" applyFont="1" applyFill="1" applyBorder="1" applyAlignment="1">
      <alignment horizontal="left" vertical="center"/>
    </xf>
    <xf numFmtId="0" fontId="5" fillId="5" borderId="32" xfId="0" applyFont="1" applyFill="1" applyBorder="1" applyAlignment="1">
      <alignment horizontal="left" vertical="center"/>
    </xf>
    <xf numFmtId="166" fontId="0" fillId="5" borderId="39" xfId="3" applyNumberFormat="1" applyFont="1" applyFill="1" applyBorder="1" applyAlignment="1" applyProtection="1">
      <alignment vertical="center"/>
    </xf>
    <xf numFmtId="0" fontId="0" fillId="5" borderId="20" xfId="0" applyFill="1" applyBorder="1" applyAlignment="1">
      <alignment horizontal="right" vertical="center" wrapText="1"/>
    </xf>
    <xf numFmtId="166" fontId="0" fillId="5" borderId="45" xfId="3" applyNumberFormat="1" applyFont="1" applyFill="1" applyBorder="1" applyAlignment="1" applyProtection="1">
      <alignment vertical="center"/>
    </xf>
    <xf numFmtId="166" fontId="0" fillId="5" borderId="18" xfId="3" applyNumberFormat="1" applyFont="1" applyFill="1" applyBorder="1" applyAlignment="1" applyProtection="1">
      <alignment vertical="center"/>
    </xf>
    <xf numFmtId="0" fontId="11" fillId="0" borderId="0" xfId="0" applyFont="1" applyAlignment="1">
      <alignment wrapText="1"/>
    </xf>
    <xf numFmtId="0" fontId="0" fillId="18" borderId="0" xfId="0" applyFill="1"/>
    <xf numFmtId="0" fontId="11" fillId="18" borderId="0" xfId="0" applyFont="1" applyFill="1" applyAlignment="1">
      <alignment wrapText="1"/>
    </xf>
    <xf numFmtId="0" fontId="0" fillId="19" borderId="0" xfId="0" applyFill="1"/>
    <xf numFmtId="0" fontId="0" fillId="20" borderId="0" xfId="0" applyFill="1"/>
    <xf numFmtId="0" fontId="11" fillId="20" borderId="0" xfId="0" applyFont="1" applyFill="1" applyAlignment="1">
      <alignment wrapText="1"/>
    </xf>
    <xf numFmtId="3" fontId="18" fillId="17" borderId="53" xfId="5" applyNumberFormat="1"/>
    <xf numFmtId="0" fontId="17" fillId="16" borderId="53" xfId="4"/>
    <xf numFmtId="16" fontId="17" fillId="16" borderId="53" xfId="4" applyNumberFormat="1"/>
    <xf numFmtId="0" fontId="18" fillId="17" borderId="53" xfId="5"/>
    <xf numFmtId="0" fontId="0" fillId="21" borderId="0" xfId="0" applyFill="1"/>
    <xf numFmtId="0" fontId="0" fillId="22" borderId="0" xfId="0" applyFill="1"/>
    <xf numFmtId="0" fontId="0" fillId="23" borderId="0" xfId="0" applyFill="1"/>
    <xf numFmtId="0" fontId="0" fillId="24" borderId="0" xfId="0" applyFill="1" applyAlignment="1">
      <alignment wrapText="1"/>
    </xf>
    <xf numFmtId="0" fontId="0" fillId="24" borderId="0" xfId="0" applyFill="1"/>
    <xf numFmtId="0" fontId="11" fillId="0" borderId="0" xfId="0" quotePrefix="1" applyFont="1" applyAlignment="1">
      <alignment wrapText="1"/>
    </xf>
    <xf numFmtId="0" fontId="3" fillId="0" borderId="0" xfId="0" applyFont="1"/>
    <xf numFmtId="0" fontId="0" fillId="25" borderId="0" xfId="0" applyFill="1"/>
    <xf numFmtId="0" fontId="0" fillId="26" borderId="0" xfId="0" applyFill="1"/>
    <xf numFmtId="0" fontId="0" fillId="27" borderId="0" xfId="0" applyFill="1"/>
    <xf numFmtId="0" fontId="0" fillId="28" borderId="0" xfId="0" applyFill="1"/>
    <xf numFmtId="0" fontId="0" fillId="29" borderId="0" xfId="0" applyFill="1"/>
    <xf numFmtId="0" fontId="11" fillId="29" borderId="0" xfId="0" applyFont="1" applyFill="1" applyAlignment="1">
      <alignment wrapText="1"/>
    </xf>
    <xf numFmtId="0" fontId="9" fillId="5" borderId="24" xfId="2" applyFont="1" applyFill="1" applyBorder="1" applyAlignment="1">
      <alignment horizontal="left" vertical="center"/>
    </xf>
    <xf numFmtId="0" fontId="9" fillId="5" borderId="25" xfId="2" applyFont="1" applyFill="1" applyBorder="1" applyAlignment="1">
      <alignment horizontal="left" vertical="center"/>
    </xf>
    <xf numFmtId="0" fontId="9" fillId="5" borderId="23" xfId="2" applyFont="1" applyFill="1" applyBorder="1" applyAlignment="1">
      <alignment horizontal="left" vertical="center"/>
    </xf>
    <xf numFmtId="0" fontId="9" fillId="7" borderId="24" xfId="2" applyFont="1" applyFill="1" applyBorder="1" applyAlignment="1" applyProtection="1">
      <alignment horizontal="left" vertical="center"/>
      <protection locked="0"/>
    </xf>
    <xf numFmtId="0" fontId="9" fillId="7" borderId="25" xfId="2" applyFont="1" applyFill="1" applyBorder="1" applyAlignment="1" applyProtection="1">
      <alignment horizontal="left" vertical="center"/>
      <protection locked="0"/>
    </xf>
    <xf numFmtId="0" fontId="9" fillId="7" borderId="23" xfId="2" applyFont="1" applyFill="1" applyBorder="1" applyAlignment="1" applyProtection="1">
      <alignment horizontal="left" vertical="center"/>
      <protection locked="0"/>
    </xf>
    <xf numFmtId="0" fontId="9" fillId="7" borderId="20" xfId="2" applyFont="1" applyFill="1" applyBorder="1" applyAlignment="1" applyProtection="1">
      <alignment horizontal="left" vertical="center"/>
      <protection locked="0"/>
    </xf>
    <xf numFmtId="0" fontId="9" fillId="7" borderId="31" xfId="2" applyFont="1" applyFill="1" applyBorder="1" applyAlignment="1" applyProtection="1">
      <alignment horizontal="left" vertical="center"/>
      <protection locked="0"/>
    </xf>
    <xf numFmtId="0" fontId="9" fillId="7" borderId="18" xfId="2" applyFont="1" applyFill="1" applyBorder="1" applyAlignment="1" applyProtection="1">
      <alignment horizontal="left" vertical="center"/>
      <protection locked="0"/>
    </xf>
    <xf numFmtId="0" fontId="3" fillId="5" borderId="54" xfId="0" applyFont="1" applyFill="1" applyBorder="1" applyAlignment="1">
      <alignment horizontal="left" vertical="center" wrapText="1"/>
    </xf>
    <xf numFmtId="0" fontId="3" fillId="5" borderId="55" xfId="0" applyFont="1" applyFill="1" applyBorder="1" applyAlignment="1">
      <alignment horizontal="left" vertical="center" wrapText="1"/>
    </xf>
  </cellXfs>
  <cellStyles count="6">
    <cellStyle name="Beregning" xfId="5" builtinId="22"/>
    <cellStyle name="Inndata" xfId="4" builtinId="20"/>
    <cellStyle name="Komma" xfId="1" builtinId="3"/>
    <cellStyle name="Komma 2" xfId="3" xr:uid="{28D7FB86-A642-411F-8ED7-7E20D74BF0A6}"/>
    <cellStyle name="Normal" xfId="0" builtinId="0"/>
    <cellStyle name="Normal 2" xfId="2" xr:uid="{7D5A4144-B849-4331-8AE4-613B1D656EF3}"/>
  </cellStyles>
  <dxfs count="40">
    <dxf>
      <fill>
        <patternFill patternType="solid">
          <bgColor rgb="FFFFFF00"/>
        </patternFill>
      </fill>
    </dxf>
    <dxf>
      <fill>
        <patternFill>
          <bgColor rgb="FFFFFF00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ill>
        <patternFill>
          <fgColor indexed="64"/>
          <bgColor theme="4"/>
        </patternFill>
      </fill>
      <alignment horizontal="general" vertical="center" textRotation="0" indent="0" justifyLastLine="0" shrinkToFit="0" readingOrder="0"/>
    </dxf>
    <dxf>
      <fill>
        <patternFill>
          <bgColor rgb="FFFFFFE5"/>
        </patternFill>
      </fill>
    </dxf>
    <dxf>
      <fill>
        <patternFill>
          <bgColor rgb="FFFFFFE5"/>
        </patternFill>
      </fill>
    </dxf>
    <dxf>
      <fill>
        <patternFill>
          <bgColor rgb="FFFFFFE5"/>
        </patternFill>
      </fill>
    </dxf>
    <dxf>
      <fill>
        <patternFill>
          <bgColor rgb="FFFFFFE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  <protection locked="0" hidden="0"/>
    </dxf>
    <dxf>
      <border outline="0">
        <top style="thin">
          <color theme="0" tint="-0.24994659260841701"/>
        </top>
      </border>
    </dxf>
    <dxf>
      <border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fill>
        <patternFill patternType="solid">
          <fgColor indexed="64"/>
          <bgColor theme="0" tint="-0.14996795556505021"/>
        </patternFill>
      </fill>
      <protection locked="0" hidden="0"/>
    </dxf>
    <dxf>
      <border outline="0">
        <bottom style="thin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1"/>
          <bgColor theme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F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104772</xdr:colOff>
      <xdr:row>3</xdr:row>
      <xdr:rowOff>66675</xdr:rowOff>
    </xdr:from>
    <xdr:to>
      <xdr:col>4</xdr:col>
      <xdr:colOff>180973</xdr:colOff>
      <xdr:row>13</xdr:row>
      <xdr:rowOff>123825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41FCA52-9178-420A-8976-09CCAFD9B5B0}"/>
            </a:ext>
          </a:extLst>
        </xdr:cNvPr>
        <xdr:cNvGrpSpPr/>
      </xdr:nvGrpSpPr>
      <xdr:grpSpPr>
        <a:xfrm>
          <a:off x="533397" y="895350"/>
          <a:ext cx="1743076" cy="1962150"/>
          <a:chOff x="9544050" y="171450"/>
          <a:chExt cx="1530506" cy="1962150"/>
        </a:xfrm>
      </xdr:grpSpPr>
      <xdr:grpSp>
        <xdr:nvGrpSpPr>
          <xdr:cNvPr id="2" name="Group 1">
            <a:extLst>
              <a:ext uri="{FF2B5EF4-FFF2-40B4-BE49-F238E27FC236}">
                <a16:creationId xmlns:a16="http://schemas.microsoft.com/office/drawing/2014/main" id="{355D6C73-D407-410D-B424-B3BC663AB4DA}"/>
              </a:ext>
            </a:extLst>
          </xdr:cNvPr>
          <xdr:cNvGrpSpPr/>
        </xdr:nvGrpSpPr>
        <xdr:grpSpPr>
          <a:xfrm>
            <a:off x="9544050" y="171450"/>
            <a:ext cx="1530506" cy="1962150"/>
            <a:chOff x="2990850" y="247650"/>
            <a:chExt cx="1529149" cy="1854693"/>
          </a:xfrm>
        </xdr:grpSpPr>
        <xdr:sp macro="" textlink="">
          <xdr:nvSpPr>
            <xdr:cNvPr id="3" name="Rectangle 2">
              <a:extLst>
                <a:ext uri="{FF2B5EF4-FFF2-40B4-BE49-F238E27FC236}">
                  <a16:creationId xmlns:a16="http://schemas.microsoft.com/office/drawing/2014/main" id="{5A8E85CF-E4FA-490F-86C6-CD27880F1FA3}"/>
                </a:ext>
              </a:extLst>
            </xdr:cNvPr>
            <xdr:cNvSpPr/>
          </xdr:nvSpPr>
          <xdr:spPr>
            <a:xfrm>
              <a:off x="2996046" y="255443"/>
              <a:ext cx="1523953" cy="1846900"/>
            </a:xfrm>
            <a:prstGeom prst="rect">
              <a:avLst/>
            </a:prstGeom>
            <a:solidFill>
              <a:schemeClr val="accent2">
                <a:lumMod val="20000"/>
                <a:lumOff val="80000"/>
              </a:schemeClr>
            </a:solidFill>
            <a:ln/>
          </xdr:spPr>
          <xdr:style>
            <a:lnRef idx="3">
              <a:schemeClr val="lt1"/>
            </a:lnRef>
            <a:fillRef idx="1">
              <a:schemeClr val="accent3"/>
            </a:fillRef>
            <a:effectRef idx="1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12D135A-D7FB-4679-906E-7CEC53EBC331}"/>
                </a:ext>
              </a:extLst>
            </xdr:cNvPr>
            <xdr:cNvSpPr txBox="1"/>
          </xdr:nvSpPr>
          <xdr:spPr>
            <a:xfrm>
              <a:off x="2990850" y="247650"/>
              <a:ext cx="342900" cy="3143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nb-NO" sz="1400" b="1">
                  <a:ln>
                    <a:noFill/>
                  </a:ln>
                </a:rPr>
                <a:t>1.</a:t>
              </a:r>
            </a:p>
          </xdr:txBody>
        </xdr:sp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38E8C68C-9418-4152-AB26-20E8D3A235B2}"/>
                </a:ext>
              </a:extLst>
            </xdr:cNvPr>
            <xdr:cNvSpPr txBox="1"/>
          </xdr:nvSpPr>
          <xdr:spPr>
            <a:xfrm>
              <a:off x="3048001" y="506936"/>
              <a:ext cx="1405150" cy="60248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nb-NO" sz="1100"/>
                <a:t>Rapporteringsdataen skal limes inn i den</a:t>
              </a:r>
              <a:r>
                <a:rPr lang="nb-NO" sz="1100" baseline="0"/>
                <a:t> gule cellen på rad 17.</a:t>
              </a:r>
              <a:endParaRPr lang="nb-NO" sz="1100"/>
            </a:p>
          </xdr:txBody>
        </xdr:sp>
      </xdr:grpSp>
      <xdr:pic>
        <xdr:nvPicPr>
          <xdr:cNvPr id="7" name="Picture 6">
            <a:extLst>
              <a:ext uri="{FF2B5EF4-FFF2-40B4-BE49-F238E27FC236}">
                <a16:creationId xmlns:a16="http://schemas.microsoft.com/office/drawing/2014/main" id="{E09D0561-188F-4D1C-9084-7A5333925CA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816790" y="1228725"/>
            <a:ext cx="990138" cy="657225"/>
          </a:xfrm>
          <a:prstGeom prst="rect">
            <a:avLst/>
          </a:prstGeom>
          <a:solidFill>
            <a:srgbClr val="FFFFFF">
              <a:shade val="85000"/>
            </a:srgbClr>
          </a:solidFill>
          <a:ln w="19050" cap="sq">
            <a:solidFill>
              <a:srgbClr val="FFFFFF"/>
            </a:solidFill>
            <a:miter lim="800000"/>
          </a:ln>
          <a:effectLst>
            <a:outerShdw blurRad="55000" dist="18000" dir="5400000" algn="tl" rotWithShape="0">
              <a:srgbClr val="000000">
                <a:alpha val="40000"/>
              </a:srgbClr>
            </a:outerShdw>
          </a:effectLst>
          <a:scene3d>
            <a:camera prst="orthographicFront"/>
            <a:lightRig rig="twoPt" dir="t">
              <a:rot lat="0" lon="0" rev="7200000"/>
            </a:lightRig>
          </a:scene3d>
          <a:sp3d>
            <a:bevelT w="25400" h="19050"/>
            <a:contourClr>
              <a:srgbClr val="FFFFFF"/>
            </a:contourClr>
          </a:sp3d>
        </xdr:spPr>
      </xdr:pic>
    </xdr:grpSp>
    <xdr:clientData/>
  </xdr:twoCellAnchor>
  <xdr:twoCellAnchor>
    <xdr:from>
      <xdr:col>4</xdr:col>
      <xdr:colOff>285750</xdr:colOff>
      <xdr:row>3</xdr:row>
      <xdr:rowOff>38100</xdr:rowOff>
    </xdr:from>
    <xdr:to>
      <xdr:col>12</xdr:col>
      <xdr:colOff>405694</xdr:colOff>
      <xdr:row>13</xdr:row>
      <xdr:rowOff>114299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F5DB6DBA-0D89-4C3D-A00F-48CD27D10608}"/>
            </a:ext>
          </a:extLst>
        </xdr:cNvPr>
        <xdr:cNvGrpSpPr/>
      </xdr:nvGrpSpPr>
      <xdr:grpSpPr>
        <a:xfrm>
          <a:off x="2381250" y="866775"/>
          <a:ext cx="3929944" cy="1981199"/>
          <a:chOff x="2962275" y="3743325"/>
          <a:chExt cx="3929944" cy="1981199"/>
        </a:xfrm>
      </xdr:grpSpPr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940C1466-9395-42CC-B79E-4AACA23FD6A6}"/>
              </a:ext>
            </a:extLst>
          </xdr:cNvPr>
          <xdr:cNvSpPr/>
        </xdr:nvSpPr>
        <xdr:spPr>
          <a:xfrm>
            <a:off x="2962275" y="3781947"/>
            <a:ext cx="3929944" cy="1942577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  <a:ln/>
        </xdr:spPr>
        <xdr:style>
          <a:lnRef idx="3">
            <a:schemeClr val="lt1"/>
          </a:lnRef>
          <a:fillRef idx="1">
            <a:schemeClr val="accent3"/>
          </a:fillRef>
          <a:effectRef idx="1">
            <a:schemeClr val="accent3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nb-NO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29CF21FE-D3FC-40E4-9B7D-188A25C13F27}"/>
              </a:ext>
            </a:extLst>
          </xdr:cNvPr>
          <xdr:cNvSpPr txBox="1"/>
        </xdr:nvSpPr>
        <xdr:spPr>
          <a:xfrm>
            <a:off x="3028917" y="4010025"/>
            <a:ext cx="1962183" cy="82867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nb-NO" sz="1100" u="none"/>
              <a:t>Høyreklikk</a:t>
            </a:r>
            <a:r>
              <a:rPr lang="nb-NO" sz="1100" u="none" baseline="0"/>
              <a:t> i den gule cellen og klikk deretter på ikonet som ligner på ikonet som er markert med rød sirkel i bildet.</a:t>
            </a:r>
          </a:p>
        </xdr:txBody>
      </xdr:sp>
      <xdr:pic>
        <xdr:nvPicPr>
          <xdr:cNvPr id="15" name="Picture 14">
            <a:extLst>
              <a:ext uri="{FF2B5EF4-FFF2-40B4-BE49-F238E27FC236}">
                <a16:creationId xmlns:a16="http://schemas.microsoft.com/office/drawing/2014/main" id="{D1464CDB-FC29-4330-A66F-15E6B3D6E9F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t="10571" b="4845"/>
          <a:stretch/>
        </xdr:blipFill>
        <xdr:spPr>
          <a:xfrm>
            <a:off x="3105085" y="4895850"/>
            <a:ext cx="1761459" cy="762000"/>
          </a:xfrm>
          <a:prstGeom prst="rect">
            <a:avLst/>
          </a:prstGeom>
          <a:solidFill>
            <a:srgbClr val="FFFFFF">
              <a:shade val="85000"/>
            </a:srgbClr>
          </a:solidFill>
          <a:ln w="19050" cap="sq">
            <a:solidFill>
              <a:schemeClr val="tx1"/>
            </a:solidFill>
            <a:miter lim="800000"/>
          </a:ln>
          <a:effectLst>
            <a:outerShdw blurRad="55000" dist="18000" dir="5400000" algn="tl" rotWithShape="0">
              <a:srgbClr val="000000">
                <a:alpha val="40000"/>
              </a:srgbClr>
            </a:outerShdw>
          </a:effectLst>
          <a:scene3d>
            <a:camera prst="orthographicFront"/>
            <a:lightRig rig="twoPt" dir="t">
              <a:rot lat="0" lon="0" rev="7200000"/>
            </a:lightRig>
          </a:scene3d>
          <a:sp3d>
            <a:bevelT w="25400" h="19050"/>
            <a:contourClr>
              <a:srgbClr val="FFFFFF"/>
            </a:contourClr>
          </a:sp3d>
        </xdr:spPr>
      </xdr:pic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2C80E0CD-DEDD-4691-B950-DDFBCFF707EC}"/>
              </a:ext>
            </a:extLst>
          </xdr:cNvPr>
          <xdr:cNvSpPr txBox="1"/>
        </xdr:nvSpPr>
        <xdr:spPr>
          <a:xfrm>
            <a:off x="3000356" y="3743325"/>
            <a:ext cx="3362343" cy="33155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nb-NO" sz="1400" b="1">
                <a:ln>
                  <a:noFill/>
                </a:ln>
              </a:rPr>
              <a:t>2. - Lim inn data</a:t>
            </a:r>
          </a:p>
        </xdr:txBody>
      </xdr:sp>
      <xdr:pic>
        <xdr:nvPicPr>
          <xdr:cNvPr id="18" name="Picture 17">
            <a:extLst>
              <a:ext uri="{FF2B5EF4-FFF2-40B4-BE49-F238E27FC236}">
                <a16:creationId xmlns:a16="http://schemas.microsoft.com/office/drawing/2014/main" id="{166E87A9-C016-45DF-87CF-D2C63C7ED37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42795" y="4185002"/>
            <a:ext cx="1652614" cy="1446037"/>
          </a:xfrm>
          <a:prstGeom prst="rect">
            <a:avLst/>
          </a:prstGeom>
          <a:solidFill>
            <a:srgbClr val="FFFFFF">
              <a:shade val="85000"/>
            </a:srgbClr>
          </a:solidFill>
          <a:ln w="19050" cap="sq">
            <a:solidFill>
              <a:srgbClr val="FFFFFF"/>
            </a:solidFill>
            <a:miter lim="800000"/>
          </a:ln>
          <a:effectLst>
            <a:outerShdw blurRad="55000" dist="18000" dir="5400000" algn="tl" rotWithShape="0">
              <a:srgbClr val="000000">
                <a:alpha val="40000"/>
              </a:srgbClr>
            </a:outerShdw>
          </a:effectLst>
          <a:scene3d>
            <a:camera prst="orthographicFront"/>
            <a:lightRig rig="twoPt" dir="t">
              <a:rot lat="0" lon="0" rev="7200000"/>
            </a:lightRig>
          </a:scene3d>
          <a:sp3d>
            <a:bevelT w="25400" h="19050"/>
            <a:contourClr>
              <a:srgbClr val="FFFFFF"/>
            </a:contourClr>
          </a:sp3d>
        </xdr:spPr>
      </xdr:pic>
      <xdr:cxnSp macro="">
        <xdr:nvCxnSpPr>
          <xdr:cNvPr id="16" name="Straight Connector 15">
            <a:extLst>
              <a:ext uri="{FF2B5EF4-FFF2-40B4-BE49-F238E27FC236}">
                <a16:creationId xmlns:a16="http://schemas.microsoft.com/office/drawing/2014/main" id="{842F0140-6E52-4591-BC4C-1783EF93A007}"/>
              </a:ext>
            </a:extLst>
          </xdr:cNvPr>
          <xdr:cNvCxnSpPr/>
        </xdr:nvCxnSpPr>
        <xdr:spPr>
          <a:xfrm flipH="1" flipV="1">
            <a:off x="4867276" y="4890560"/>
            <a:ext cx="1467554" cy="268110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7" name="Straight Connector 16">
            <a:extLst>
              <a:ext uri="{FF2B5EF4-FFF2-40B4-BE49-F238E27FC236}">
                <a16:creationId xmlns:a16="http://schemas.microsoft.com/office/drawing/2014/main" id="{4D48EAFD-FCFA-4D7A-9103-9017391A7731}"/>
              </a:ext>
            </a:extLst>
          </xdr:cNvPr>
          <xdr:cNvCxnSpPr/>
        </xdr:nvCxnSpPr>
        <xdr:spPr>
          <a:xfrm flipV="1">
            <a:off x="4874330" y="5553781"/>
            <a:ext cx="1474611" cy="91722"/>
          </a:xfrm>
          <a:prstGeom prst="line">
            <a:avLst/>
          </a:prstGeom>
          <a:ln w="1905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27516</xdr:colOff>
      <xdr:row>3</xdr:row>
      <xdr:rowOff>71262</xdr:rowOff>
    </xdr:from>
    <xdr:to>
      <xdr:col>20</xdr:col>
      <xdr:colOff>495302</xdr:colOff>
      <xdr:row>13</xdr:row>
      <xdr:rowOff>112889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D93D33E9-673A-4713-8B4F-DD3D7544133D}"/>
            </a:ext>
          </a:extLst>
        </xdr:cNvPr>
        <xdr:cNvGrpSpPr/>
      </xdr:nvGrpSpPr>
      <xdr:grpSpPr>
        <a:xfrm>
          <a:off x="6409266" y="899937"/>
          <a:ext cx="4601636" cy="1946627"/>
          <a:chOff x="6409266" y="861837"/>
          <a:chExt cx="4601636" cy="1946627"/>
        </a:xfrm>
      </xdr:grpSpPr>
      <xdr:grpSp>
        <xdr:nvGrpSpPr>
          <xdr:cNvPr id="27" name="Group 26">
            <a:extLst>
              <a:ext uri="{FF2B5EF4-FFF2-40B4-BE49-F238E27FC236}">
                <a16:creationId xmlns:a16="http://schemas.microsoft.com/office/drawing/2014/main" id="{4C100FED-45C5-4C47-BC48-48F84440EA37}"/>
              </a:ext>
            </a:extLst>
          </xdr:cNvPr>
          <xdr:cNvGrpSpPr/>
        </xdr:nvGrpSpPr>
        <xdr:grpSpPr>
          <a:xfrm>
            <a:off x="6409266" y="861837"/>
            <a:ext cx="4601636" cy="1946627"/>
            <a:chOff x="2990850" y="247650"/>
            <a:chExt cx="3004649" cy="1840020"/>
          </a:xfrm>
        </xdr:grpSpPr>
        <xdr:sp macro="" textlink="">
          <xdr:nvSpPr>
            <xdr:cNvPr id="29" name="Rectangle 28">
              <a:extLst>
                <a:ext uri="{FF2B5EF4-FFF2-40B4-BE49-F238E27FC236}">
                  <a16:creationId xmlns:a16="http://schemas.microsoft.com/office/drawing/2014/main" id="{F1B889CA-D67F-461B-BA99-16FF469F6D4A}"/>
                </a:ext>
              </a:extLst>
            </xdr:cNvPr>
            <xdr:cNvSpPr/>
          </xdr:nvSpPr>
          <xdr:spPr>
            <a:xfrm>
              <a:off x="2996046" y="255443"/>
              <a:ext cx="2999453" cy="1832227"/>
            </a:xfrm>
            <a:prstGeom prst="rect">
              <a:avLst/>
            </a:prstGeom>
            <a:solidFill>
              <a:schemeClr val="accent2">
                <a:lumMod val="20000"/>
                <a:lumOff val="80000"/>
              </a:schemeClr>
            </a:solidFill>
            <a:ln/>
          </xdr:spPr>
          <xdr:style>
            <a:lnRef idx="3">
              <a:schemeClr val="lt1"/>
            </a:lnRef>
            <a:fillRef idx="1">
              <a:schemeClr val="accent3"/>
            </a:fillRef>
            <a:effectRef idx="1">
              <a:schemeClr val="accent3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30" name="TextBox 29">
              <a:extLst>
                <a:ext uri="{FF2B5EF4-FFF2-40B4-BE49-F238E27FC236}">
                  <a16:creationId xmlns:a16="http://schemas.microsoft.com/office/drawing/2014/main" id="{4AEC6362-0E3C-48BE-87A5-2816311C2E0C}"/>
                </a:ext>
              </a:extLst>
            </xdr:cNvPr>
            <xdr:cNvSpPr txBox="1"/>
          </xdr:nvSpPr>
          <xdr:spPr>
            <a:xfrm>
              <a:off x="2990850" y="247650"/>
              <a:ext cx="1495730" cy="31432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nb-NO" sz="1400" b="1">
                  <a:ln>
                    <a:noFill/>
                  </a:ln>
                </a:rPr>
                <a:t>3. - Skjul fane</a:t>
              </a:r>
            </a:p>
          </xdr:txBody>
        </xdr:sp>
        <xdr:sp macro="" textlink="">
          <xdr:nvSpPr>
            <xdr:cNvPr id="31" name="TextBox 30">
              <a:extLst>
                <a:ext uri="{FF2B5EF4-FFF2-40B4-BE49-F238E27FC236}">
                  <a16:creationId xmlns:a16="http://schemas.microsoft.com/office/drawing/2014/main" id="{C515958B-3FF0-4698-B5DA-2A29C5F1A563}"/>
                </a:ext>
              </a:extLst>
            </xdr:cNvPr>
            <xdr:cNvSpPr txBox="1"/>
          </xdr:nvSpPr>
          <xdr:spPr>
            <a:xfrm>
              <a:off x="3031288" y="488927"/>
              <a:ext cx="1591802" cy="1564063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nb-NO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Det være lurt å skjule denne fanen før filen sendes til kommunen. Dette er f</a:t>
              </a:r>
              <a:r>
                <a:rPr lang="nb-NO" sz="1100"/>
                <a:t>or å reduserer</a:t>
              </a:r>
              <a:r>
                <a:rPr lang="nb-NO" sz="1100" baseline="0"/>
                <a:t> sjansen for at kommunen havner på denne fanen og potensielt gjør noe feil.</a:t>
              </a:r>
              <a:br>
                <a:rPr lang="nb-NO" sz="1100" baseline="0"/>
              </a:br>
              <a:br>
                <a:rPr lang="nb-NO" sz="1100" baseline="0"/>
              </a:br>
              <a:r>
                <a:rPr lang="nb-NO" sz="1100" baseline="0"/>
                <a:t>Høyreklikk på fanen som heter "</a:t>
              </a:r>
              <a:r>
                <a:rPr lang="nb-NO" sz="1100" i="1" baseline="0"/>
                <a:t>Bare for statsforvalteren</a:t>
              </a:r>
              <a:r>
                <a:rPr lang="nb-NO" sz="1100" baseline="0"/>
                <a:t>" og klikk deretter på "</a:t>
              </a:r>
              <a:r>
                <a:rPr lang="nb-NO" sz="1100" i="1" baseline="0"/>
                <a:t>Hide</a:t>
              </a:r>
              <a:r>
                <a:rPr lang="nb-NO" sz="1100" i="0" baseline="0"/>
                <a:t>"/"</a:t>
              </a:r>
              <a:r>
                <a:rPr lang="nb-NO" sz="1100" i="1" baseline="0"/>
                <a:t>Skjul</a:t>
              </a:r>
              <a:r>
                <a:rPr lang="nb-NO" sz="1100" i="0" baseline="0"/>
                <a:t>".</a:t>
              </a:r>
              <a:endParaRPr lang="nb-NO" sz="1100"/>
            </a:p>
          </xdr:txBody>
        </xdr:sp>
      </xdr:grpSp>
      <xdr:pic>
        <xdr:nvPicPr>
          <xdr:cNvPr id="32" name="Picture 31">
            <a:extLst>
              <a:ext uri="{FF2B5EF4-FFF2-40B4-BE49-F238E27FC236}">
                <a16:creationId xmlns:a16="http://schemas.microsoft.com/office/drawing/2014/main" id="{A433B0C4-A98C-4ADB-94C1-93B304B6E00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986663" y="1251656"/>
            <a:ext cx="1952624" cy="1362075"/>
          </a:xfrm>
          <a:prstGeom prst="rect">
            <a:avLst/>
          </a:prstGeom>
          <a:solidFill>
            <a:srgbClr val="FFFFFF">
              <a:shade val="85000"/>
            </a:srgbClr>
          </a:solidFill>
          <a:ln w="19050" cap="sq">
            <a:solidFill>
              <a:srgbClr val="FFFFFF"/>
            </a:solidFill>
            <a:miter lim="800000"/>
          </a:ln>
          <a:effectLst>
            <a:outerShdw blurRad="55000" dist="18000" dir="5400000" algn="tl" rotWithShape="0">
              <a:srgbClr val="000000">
                <a:alpha val="40000"/>
              </a:srgbClr>
            </a:outerShdw>
          </a:effectLst>
          <a:scene3d>
            <a:camera prst="orthographicFront"/>
            <a:lightRig rig="twoPt" dir="t">
              <a:rot lat="0" lon="0" rev="7200000"/>
            </a:lightRig>
          </a:scene3d>
          <a:sp3d>
            <a:bevelT w="25400" h="19050"/>
            <a:contourClr>
              <a:srgbClr val="FFFFFF"/>
            </a:contourClr>
          </a:sp3d>
        </xdr:spPr>
      </xdr:pic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B3D6A0-AEAE-4571-B805-0E7B10AE9493}" name="kommunedata_grunnlag_før_rapportering" displayName="kommunedata_grunnlag_før_rapportering" ref="B16:V17" insertRow="1" totalsRowShown="0" headerRowDxfId="39" dataDxfId="37" headerRowBorderDxfId="38" tableBorderDxfId="36" totalsRowBorderDxfId="35">
  <autoFilter ref="B16:V17" xr:uid="{D5B3D6A0-AEAE-4571-B805-0E7B10AE949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xr3:uid="{53C9DA02-C4BF-40AD-8A21-88D9B391DBB8}" name="Kommune" dataDxfId="34"/>
    <tableColumn id="2" xr3:uid="{28BB0971-D946-4CFA-9978-673424F61BB7}" name="header_lvl" dataDxfId="33"/>
    <tableColumn id="3" xr3:uid="{59F78746-B294-4E72-883C-EF78CAD9994D}" name="row_type_id" dataDxfId="32"/>
    <tableColumn id="4" xr3:uid="{511AA116-09A5-418A-9544-31A610367C6C}" name="row_id" dataDxfId="31"/>
    <tableColumn id="5" xr3:uid="{1879D4E5-7FBB-4E05-AF44-A1DD9EF4E1C1}" name="kommune_id" dataDxfId="30"/>
    <tableColumn id="6" xr3:uid="{A4FB00F9-CE2C-4E3F-989C-CA68D03AED1A}" name="category" dataDxfId="29"/>
    <tableColumn id="7" xr3:uid="{95EA1CD7-FBA0-4156-ADCE-7F609106C555}" name="section" dataDxfId="28"/>
    <tableColumn id="8" xr3:uid="{F331506A-A778-4E9E-AA8E-A1195178C4A0}" name="row_id_visible" dataDxfId="27"/>
    <tableColumn id="9" xr3:uid="{7ECF42BA-8546-4B2D-8E59-BE90A0F3250E}" name="Utdannelse / Kurs" dataDxfId="26"/>
    <tableColumn id="10" xr3:uid="{3C760B37-CC1D-400A-B542-B16534BD7E5D}" name="Videreføring: Antall personer" dataDxfId="25"/>
    <tableColumn id="11" xr3:uid="{C1CE3773-082F-41CE-8ACB-54F235899581}" name="Antall nye personer" dataDxfId="24"/>
    <tableColumn id="12" xr3:uid="{12B03F49-61CD-4E0D-B08B-81D046222D2B}" name="Totalt antall personer det søkes for" dataDxfId="23"/>
    <tableColumn id="13" xr3:uid="{AC6A0C15-F94D-4633-B0BF-8F8789960194}" name="Ubrukte midler som ønskes overført" dataDxfId="22"/>
    <tableColumn id="14" xr3:uid="{8B76AE10-3B0E-4D5C-93B0-A5BC543D07D6}" name="Søknads- beløp" dataDxfId="21"/>
    <tableColumn id="15" xr3:uid="{CDDECEBD-8A96-486C-BF43-37135837F156}" name="Totalt beløp det søkes om til tiltaket" dataDxfId="20"/>
    <tableColumn id="16" xr3:uid="{88C8B3E4-368F-42C5-9DA1-A59695B8596F}" name="Ubrukte midler som tilbakebetales" dataDxfId="19"/>
    <tableColumn id="17" xr3:uid="{EBFAC8A9-A875-439A-8C87-863E8E83AC2E}" name="Svar / Merknad" dataDxfId="18"/>
    <tableColumn id="18" xr3:uid="{17DB0E0F-C5B1-4AEE-9E96-5C83276EFA57}" name="Antall personer innvilget" dataDxfId="17"/>
    <tableColumn id="19" xr3:uid="{A99C3F4E-ECA1-4DC1-B922-17A34519B838}" name="Innvilget overføring av ubrukte" dataDxfId="16"/>
    <tableColumn id="20" xr3:uid="{8A6B0065-0C8F-4950-B513-16EFC63AD0B3}" name="Innvilget tilskudd til utbetaling" dataDxfId="15"/>
    <tableColumn id="21" xr3:uid="{053199EB-A407-42D1-B128-5E39BCD81A6D}" name="Totalt innvilget beløp (Autosummert)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65C2C3F-CF9B-4C6E-9F29-AAE24487FBEF}" name="prosjekttema_og_tittel" displayName="prosjekttema_og_tittel" ref="C1:K73" totalsRowShown="0" headerRowDxfId="9">
  <autoFilter ref="C1:K73" xr:uid="{C65C2C3F-CF9B-4C6E-9F29-AAE24487FBEF}"/>
  <sortState xmlns:xlrd2="http://schemas.microsoft.com/office/spreadsheetml/2017/richdata2" ref="C2:K73">
    <sortCondition ref="D1:D73"/>
  </sortState>
  <tableColumns count="9">
    <tableColumn id="1" xr3:uid="{7515B33C-F7C0-4663-983E-F985E235DE44}" name="rowId - prosjektSøknadsbeløp" dataDxfId="8"/>
    <tableColumn id="2" xr3:uid="{0FEB070C-062A-472E-BCEA-5C2B159492AA}" name="rowId - prosjekttema"/>
    <tableColumn id="5" xr3:uid="{2FA971D4-03A3-48FD-8836-A6E2F95A086A}" name="rowTypeId - prosjekttema"/>
    <tableColumn id="3" xr3:uid="{DFD87616-68AF-4B0F-BF10-61B22F8162D8}" name="totalt innvilget" dataDxfId="7">
      <calculatedColumnFormula>SUMIFS(kommunedata_grunnlag_før_rapportering[Totalt innvilget beløp (Autosummert)],kommunedata_grunnlag_før_rapportering[row_id],prosjekttema_og_tittel[[#This Row],[rowId - prosjektSøknadsbeløp]])</calculatedColumnFormula>
    </tableColumn>
    <tableColumn id="4" xr3:uid="{F3BA1D59-1BC0-4AE4-915B-179D49DD9BB2}" name="prosjeksøknad har fått innvilgede midler" dataDxfId="6">
      <calculatedColumnFormula>prosjekttema_og_tittel[[#This Row],[totalt innvilget]]&gt;0</calculatedColumnFormula>
    </tableColumn>
    <tableColumn id="6" xr3:uid="{6FE41975-AFEA-4134-BBBD-BBA49D7E91CE}" name="tema inngår i prosjektsøknad" dataDxfId="5">
      <calculatedColumnFormula>IFERROR(IF(INDEX(kommunedata_grunnlag_før_rapportering[Svar / Merknad],MATCH(prosjekttema_og_tittel[[#This Row],[rowId - prosjekttema]],kommunedata_grunnlag_før_rapportering[row_id],0))="Ja",1,0),0)</calculatedColumnFormula>
    </tableColumn>
    <tableColumn id="7" xr3:uid="{6E0EDB4E-0FF8-4E05-A6F6-D314484D9373}" name="prosjekttema inngår i prosjektsøknad som har fått innvilgede midler" dataDxfId="4">
      <calculatedColumnFormula>IF(AND(prosjekttema_og_tittel[[#This Row],[prosjeksøknad har fått innvilgede midler]],prosjekttema_og_tittel[[#This Row],[tema inngår i prosjektsøknad]]=1),1,0)</calculatedColumnFormula>
    </tableColumn>
    <tableColumn id="8" xr3:uid="{8BEF3C95-9A96-41DE-8C93-AECD21566685}" name="rowId - prosjekttittel" dataDxfId="3"/>
    <tableColumn id="9" xr3:uid="{07D7B637-F1D2-4545-A609-127B53CD689D}" name="prosjekt" dataDxfId="2">
      <calculatedColumnFormula>IFERROR(INDEX(kommunedata_grunnlag_før_rapportering[Svar / Merknad],MATCH(prosjekttema_og_tittel[[#This Row],[rowId - prosjekttittel]],kommunedata_grunnlag_før_rapportering[row_id],0)),"")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35AF57B-29F4-4E59-BBD6-9A5EC3CEAA22}" name="versjon" displayName="versjon" ref="N1:O16" totalsRowShown="0">
  <autoFilter ref="N1:O16" xr:uid="{B35AF57B-29F4-4E59-BBD6-9A5EC3CEAA22}"/>
  <tableColumns count="2">
    <tableColumn id="1" xr3:uid="{5DEA2A90-D909-43C5-9B1E-FD1562F0326A}" name="versjon"/>
    <tableColumn id="2" xr3:uid="{DE8CBEBF-6D6C-4589-ADE0-C6608542F03B}" name="beskrivels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E967-7D33-4A3C-9CCF-1BD4011F7CE4}">
  <sheetPr codeName="Sheet1">
    <tabColor theme="1"/>
  </sheetPr>
  <dimension ref="A1:V301"/>
  <sheetViews>
    <sheetView zoomScaleNormal="100" workbookViewId="0">
      <selection activeCell="B17" sqref="B17"/>
    </sheetView>
  </sheetViews>
  <sheetFormatPr baseColWidth="10" defaultColWidth="9.140625" defaultRowHeight="15" x14ac:dyDescent="0.25"/>
  <cols>
    <col min="1" max="1" width="6.42578125" style="151" customWidth="1"/>
    <col min="2" max="2" width="10.7109375" style="151" customWidth="1"/>
    <col min="3" max="14" width="7.140625" style="151" customWidth="1"/>
    <col min="15" max="16384" width="9.140625" style="151"/>
  </cols>
  <sheetData>
    <row r="1" spans="1:22" ht="31.5" x14ac:dyDescent="0.5">
      <c r="A1" s="149" t="s">
        <v>100</v>
      </c>
      <c r="B1" s="149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</row>
    <row r="2" spans="1:22" x14ac:dyDescent="0.25">
      <c r="A2" s="152"/>
      <c r="B2" s="152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</row>
    <row r="3" spans="1:22" ht="18.75" x14ac:dyDescent="0.3">
      <c r="A3" s="153"/>
      <c r="B3" s="154" t="s">
        <v>165</v>
      </c>
      <c r="C3" s="155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3"/>
    </row>
    <row r="4" spans="1:22" x14ac:dyDescent="0.25">
      <c r="A4" s="153"/>
      <c r="B4" s="155"/>
      <c r="C4" s="155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3"/>
    </row>
    <row r="5" spans="1:22" x14ac:dyDescent="0.25">
      <c r="A5" s="153"/>
      <c r="B5" s="155"/>
      <c r="C5" s="155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3"/>
    </row>
    <row r="6" spans="1:22" x14ac:dyDescent="0.25">
      <c r="A6" s="153"/>
      <c r="B6" s="155"/>
      <c r="C6" s="155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3"/>
    </row>
    <row r="7" spans="1:22" x14ac:dyDescent="0.25">
      <c r="A7" s="153"/>
      <c r="B7" s="155"/>
      <c r="C7" s="155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3"/>
    </row>
    <row r="8" spans="1:22" x14ac:dyDescent="0.25">
      <c r="A8" s="153"/>
      <c r="B8" s="155"/>
      <c r="C8" s="155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3"/>
    </row>
    <row r="9" spans="1:22" x14ac:dyDescent="0.25">
      <c r="A9" s="153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3"/>
    </row>
    <row r="10" spans="1:22" x14ac:dyDescent="0.25">
      <c r="A10" s="153"/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3"/>
    </row>
    <row r="11" spans="1:22" x14ac:dyDescent="0.25">
      <c r="A11" s="153"/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3"/>
    </row>
    <row r="12" spans="1:22" x14ac:dyDescent="0.25">
      <c r="A12" s="153"/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3"/>
    </row>
    <row r="13" spans="1:22" x14ac:dyDescent="0.25">
      <c r="A13" s="153"/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3"/>
    </row>
    <row r="14" spans="1:22" x14ac:dyDescent="0.25">
      <c r="A14" s="153"/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3"/>
    </row>
    <row r="15" spans="1:22" x14ac:dyDescent="0.25">
      <c r="A15" s="153"/>
      <c r="B15" s="153"/>
      <c r="C15" s="153"/>
      <c r="D15" s="153"/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</row>
    <row r="16" spans="1:22" x14ac:dyDescent="0.25">
      <c r="A16" s="153"/>
      <c r="B16" s="157" t="s">
        <v>129</v>
      </c>
      <c r="C16" s="158" t="s">
        <v>135</v>
      </c>
      <c r="D16" s="158" t="s">
        <v>169</v>
      </c>
      <c r="E16" s="158" t="s">
        <v>170</v>
      </c>
      <c r="F16" s="158" t="s">
        <v>171</v>
      </c>
      <c r="G16" s="158" t="s">
        <v>172</v>
      </c>
      <c r="H16" s="158" t="s">
        <v>173</v>
      </c>
      <c r="I16" s="158" t="s">
        <v>174</v>
      </c>
      <c r="J16" s="158" t="s">
        <v>136</v>
      </c>
      <c r="K16" s="158" t="s">
        <v>130</v>
      </c>
      <c r="L16" s="158" t="s">
        <v>175</v>
      </c>
      <c r="M16" s="158" t="s">
        <v>176</v>
      </c>
      <c r="N16" s="158" t="s">
        <v>131</v>
      </c>
      <c r="O16" s="159" t="s">
        <v>132</v>
      </c>
      <c r="P16" s="160" t="s">
        <v>177</v>
      </c>
      <c r="Q16" s="160" t="s">
        <v>133</v>
      </c>
      <c r="R16" s="160" t="s">
        <v>134</v>
      </c>
      <c r="S16" s="160" t="s">
        <v>24</v>
      </c>
      <c r="T16" s="160" t="s">
        <v>137</v>
      </c>
      <c r="U16" s="160" t="s">
        <v>178</v>
      </c>
      <c r="V16" s="160" t="s">
        <v>138</v>
      </c>
    </row>
    <row r="17" spans="1:22" x14ac:dyDescent="0.25">
      <c r="A17" s="153"/>
      <c r="B17" s="131"/>
      <c r="C17" s="146"/>
      <c r="D17" s="146"/>
      <c r="E17" s="146"/>
      <c r="F17" s="146"/>
      <c r="G17" s="146"/>
      <c r="H17" s="146"/>
      <c r="I17" s="146"/>
      <c r="J17" s="146"/>
      <c r="K17" s="146"/>
      <c r="L17" s="146"/>
      <c r="M17" s="146"/>
      <c r="N17" s="146"/>
      <c r="O17" s="147"/>
      <c r="P17" s="148"/>
      <c r="Q17" s="148"/>
      <c r="R17" s="148"/>
      <c r="S17" s="148"/>
      <c r="T17" s="148"/>
      <c r="U17" s="148"/>
      <c r="V17" s="148"/>
    </row>
    <row r="18" spans="1:22" x14ac:dyDescent="0.25">
      <c r="A18" s="153"/>
    </row>
    <row r="19" spans="1:22" x14ac:dyDescent="0.25">
      <c r="A19" s="153"/>
    </row>
    <row r="20" spans="1:22" x14ac:dyDescent="0.25">
      <c r="A20" s="153"/>
    </row>
    <row r="21" spans="1:22" x14ac:dyDescent="0.25">
      <c r="A21" s="153"/>
    </row>
    <row r="22" spans="1:22" x14ac:dyDescent="0.25">
      <c r="A22" s="153"/>
    </row>
    <row r="23" spans="1:22" x14ac:dyDescent="0.25">
      <c r="A23" s="153"/>
    </row>
    <row r="24" spans="1:22" x14ac:dyDescent="0.25">
      <c r="A24" s="153"/>
    </row>
    <row r="25" spans="1:22" x14ac:dyDescent="0.25">
      <c r="A25" s="153"/>
    </row>
    <row r="26" spans="1:22" x14ac:dyDescent="0.25">
      <c r="A26" s="153"/>
    </row>
    <row r="27" spans="1:22" x14ac:dyDescent="0.25">
      <c r="A27" s="153"/>
    </row>
    <row r="28" spans="1:22" x14ac:dyDescent="0.25">
      <c r="A28" s="153"/>
    </row>
    <row r="29" spans="1:22" x14ac:dyDescent="0.25">
      <c r="A29" s="153"/>
    </row>
    <row r="30" spans="1:22" x14ac:dyDescent="0.25">
      <c r="A30" s="153"/>
    </row>
    <row r="31" spans="1:22" x14ac:dyDescent="0.25">
      <c r="A31" s="153"/>
    </row>
    <row r="32" spans="1:22" x14ac:dyDescent="0.25">
      <c r="A32" s="153"/>
    </row>
    <row r="33" spans="1:1" x14ac:dyDescent="0.25">
      <c r="A33" s="153"/>
    </row>
    <row r="34" spans="1:1" x14ac:dyDescent="0.25">
      <c r="A34" s="153"/>
    </row>
    <row r="35" spans="1:1" x14ac:dyDescent="0.25">
      <c r="A35" s="153"/>
    </row>
    <row r="36" spans="1:1" x14ac:dyDescent="0.25">
      <c r="A36" s="153"/>
    </row>
    <row r="37" spans="1:1" x14ac:dyDescent="0.25">
      <c r="A37" s="153"/>
    </row>
    <row r="38" spans="1:1" x14ac:dyDescent="0.25">
      <c r="A38" s="153"/>
    </row>
    <row r="39" spans="1:1" x14ac:dyDescent="0.25">
      <c r="A39" s="153"/>
    </row>
    <row r="40" spans="1:1" x14ac:dyDescent="0.25">
      <c r="A40" s="153"/>
    </row>
    <row r="41" spans="1:1" x14ac:dyDescent="0.25">
      <c r="A41" s="153"/>
    </row>
    <row r="42" spans="1:1" x14ac:dyDescent="0.25">
      <c r="A42" s="153"/>
    </row>
    <row r="43" spans="1:1" x14ac:dyDescent="0.25">
      <c r="A43" s="153"/>
    </row>
    <row r="44" spans="1:1" x14ac:dyDescent="0.25">
      <c r="A44" s="153"/>
    </row>
    <row r="45" spans="1:1" x14ac:dyDescent="0.25">
      <c r="A45" s="153"/>
    </row>
    <row r="46" spans="1:1" x14ac:dyDescent="0.25">
      <c r="A46" s="153"/>
    </row>
    <row r="47" spans="1:1" x14ac:dyDescent="0.25">
      <c r="A47" s="153"/>
    </row>
    <row r="48" spans="1:1" x14ac:dyDescent="0.25">
      <c r="A48" s="153"/>
    </row>
    <row r="49" spans="1:1" x14ac:dyDescent="0.25">
      <c r="A49" s="153"/>
    </row>
    <row r="50" spans="1:1" x14ac:dyDescent="0.25">
      <c r="A50" s="153"/>
    </row>
    <row r="51" spans="1:1" x14ac:dyDescent="0.25">
      <c r="A51" s="153"/>
    </row>
    <row r="52" spans="1:1" x14ac:dyDescent="0.25">
      <c r="A52" s="153"/>
    </row>
    <row r="53" spans="1:1" x14ac:dyDescent="0.25">
      <c r="A53" s="153"/>
    </row>
    <row r="54" spans="1:1" x14ac:dyDescent="0.25">
      <c r="A54" s="153"/>
    </row>
    <row r="55" spans="1:1" x14ac:dyDescent="0.25">
      <c r="A55" s="153"/>
    </row>
    <row r="56" spans="1:1" x14ac:dyDescent="0.25">
      <c r="A56" s="153"/>
    </row>
    <row r="57" spans="1:1" x14ac:dyDescent="0.25">
      <c r="A57" s="153"/>
    </row>
    <row r="58" spans="1:1" x14ac:dyDescent="0.25">
      <c r="A58" s="153"/>
    </row>
    <row r="59" spans="1:1" x14ac:dyDescent="0.25">
      <c r="A59" s="153"/>
    </row>
    <row r="60" spans="1:1" x14ac:dyDescent="0.25">
      <c r="A60" s="153"/>
    </row>
    <row r="61" spans="1:1" x14ac:dyDescent="0.25">
      <c r="A61" s="153"/>
    </row>
    <row r="62" spans="1:1" x14ac:dyDescent="0.25">
      <c r="A62" s="153"/>
    </row>
    <row r="63" spans="1:1" x14ac:dyDescent="0.25">
      <c r="A63" s="153"/>
    </row>
    <row r="64" spans="1:1" x14ac:dyDescent="0.25">
      <c r="A64" s="153"/>
    </row>
    <row r="65" spans="1:1" x14ac:dyDescent="0.25">
      <c r="A65" s="153"/>
    </row>
    <row r="66" spans="1:1" x14ac:dyDescent="0.25">
      <c r="A66" s="153"/>
    </row>
    <row r="67" spans="1:1" x14ac:dyDescent="0.25">
      <c r="A67" s="153"/>
    </row>
    <row r="68" spans="1:1" x14ac:dyDescent="0.25">
      <c r="A68" s="153"/>
    </row>
    <row r="69" spans="1:1" x14ac:dyDescent="0.25">
      <c r="A69" s="153"/>
    </row>
    <row r="70" spans="1:1" x14ac:dyDescent="0.25">
      <c r="A70" s="153"/>
    </row>
    <row r="71" spans="1:1" x14ac:dyDescent="0.25">
      <c r="A71" s="153"/>
    </row>
    <row r="72" spans="1:1" x14ac:dyDescent="0.25">
      <c r="A72" s="153"/>
    </row>
    <row r="73" spans="1:1" x14ac:dyDescent="0.25">
      <c r="A73" s="153"/>
    </row>
    <row r="74" spans="1:1" x14ac:dyDescent="0.25">
      <c r="A74" s="153"/>
    </row>
    <row r="75" spans="1:1" x14ac:dyDescent="0.25">
      <c r="A75" s="153"/>
    </row>
    <row r="76" spans="1:1" x14ac:dyDescent="0.25">
      <c r="A76" s="153"/>
    </row>
    <row r="77" spans="1:1" x14ac:dyDescent="0.25">
      <c r="A77" s="153"/>
    </row>
    <row r="78" spans="1:1" x14ac:dyDescent="0.25">
      <c r="A78" s="153"/>
    </row>
    <row r="79" spans="1:1" x14ac:dyDescent="0.25">
      <c r="A79" s="153"/>
    </row>
    <row r="80" spans="1:1" x14ac:dyDescent="0.25">
      <c r="A80" s="153"/>
    </row>
    <row r="81" spans="1:1" x14ac:dyDescent="0.25">
      <c r="A81" s="153"/>
    </row>
    <row r="82" spans="1:1" x14ac:dyDescent="0.25">
      <c r="A82" s="153"/>
    </row>
    <row r="83" spans="1:1" x14ac:dyDescent="0.25">
      <c r="A83" s="153"/>
    </row>
    <row r="84" spans="1:1" x14ac:dyDescent="0.25">
      <c r="A84" s="153"/>
    </row>
    <row r="85" spans="1:1" x14ac:dyDescent="0.25">
      <c r="A85" s="153"/>
    </row>
    <row r="86" spans="1:1" x14ac:dyDescent="0.25">
      <c r="A86" s="153"/>
    </row>
    <row r="87" spans="1:1" x14ac:dyDescent="0.25">
      <c r="A87" s="153"/>
    </row>
    <row r="88" spans="1:1" x14ac:dyDescent="0.25">
      <c r="A88" s="153"/>
    </row>
    <row r="89" spans="1:1" x14ac:dyDescent="0.25">
      <c r="A89" s="153"/>
    </row>
    <row r="90" spans="1:1" x14ac:dyDescent="0.25">
      <c r="A90" s="153"/>
    </row>
    <row r="91" spans="1:1" x14ac:dyDescent="0.25">
      <c r="A91" s="153"/>
    </row>
    <row r="92" spans="1:1" x14ac:dyDescent="0.25">
      <c r="A92" s="153"/>
    </row>
    <row r="93" spans="1:1" x14ac:dyDescent="0.25">
      <c r="A93" s="153"/>
    </row>
    <row r="94" spans="1:1" x14ac:dyDescent="0.25">
      <c r="A94" s="153"/>
    </row>
    <row r="95" spans="1:1" x14ac:dyDescent="0.25">
      <c r="A95" s="153"/>
    </row>
    <row r="96" spans="1:1" x14ac:dyDescent="0.25">
      <c r="A96" s="153"/>
    </row>
    <row r="97" spans="1:1" x14ac:dyDescent="0.25">
      <c r="A97" s="153"/>
    </row>
    <row r="98" spans="1:1" x14ac:dyDescent="0.25">
      <c r="A98" s="153"/>
    </row>
    <row r="99" spans="1:1" x14ac:dyDescent="0.25">
      <c r="A99" s="153"/>
    </row>
    <row r="100" spans="1:1" x14ac:dyDescent="0.25">
      <c r="A100" s="153"/>
    </row>
    <row r="101" spans="1:1" x14ac:dyDescent="0.25">
      <c r="A101" s="153"/>
    </row>
    <row r="102" spans="1:1" x14ac:dyDescent="0.25">
      <c r="A102" s="153"/>
    </row>
    <row r="103" spans="1:1" x14ac:dyDescent="0.25">
      <c r="A103" s="153"/>
    </row>
    <row r="104" spans="1:1" x14ac:dyDescent="0.25">
      <c r="A104" s="153"/>
    </row>
    <row r="105" spans="1:1" x14ac:dyDescent="0.25">
      <c r="A105" s="153"/>
    </row>
    <row r="106" spans="1:1" x14ac:dyDescent="0.25">
      <c r="A106" s="153"/>
    </row>
    <row r="107" spans="1:1" x14ac:dyDescent="0.25">
      <c r="A107" s="153"/>
    </row>
    <row r="108" spans="1:1" x14ac:dyDescent="0.25">
      <c r="A108" s="153"/>
    </row>
    <row r="109" spans="1:1" x14ac:dyDescent="0.25">
      <c r="A109" s="153"/>
    </row>
    <row r="110" spans="1:1" x14ac:dyDescent="0.25">
      <c r="A110" s="153"/>
    </row>
    <row r="111" spans="1:1" x14ac:dyDescent="0.25">
      <c r="A111" s="153"/>
    </row>
    <row r="112" spans="1:1" x14ac:dyDescent="0.25">
      <c r="A112" s="153"/>
    </row>
    <row r="113" spans="1:1" x14ac:dyDescent="0.25">
      <c r="A113" s="153"/>
    </row>
    <row r="114" spans="1:1" x14ac:dyDescent="0.25">
      <c r="A114" s="153"/>
    </row>
    <row r="115" spans="1:1" x14ac:dyDescent="0.25">
      <c r="A115" s="153"/>
    </row>
    <row r="116" spans="1:1" x14ac:dyDescent="0.25">
      <c r="A116" s="153"/>
    </row>
    <row r="117" spans="1:1" x14ac:dyDescent="0.25">
      <c r="A117" s="153"/>
    </row>
    <row r="118" spans="1:1" x14ac:dyDescent="0.25">
      <c r="A118" s="153"/>
    </row>
    <row r="119" spans="1:1" x14ac:dyDescent="0.25">
      <c r="A119" s="153"/>
    </row>
    <row r="120" spans="1:1" x14ac:dyDescent="0.25">
      <c r="A120" s="153"/>
    </row>
    <row r="121" spans="1:1" x14ac:dyDescent="0.25">
      <c r="A121" s="153"/>
    </row>
    <row r="122" spans="1:1" x14ac:dyDescent="0.25">
      <c r="A122" s="153"/>
    </row>
    <row r="123" spans="1:1" x14ac:dyDescent="0.25">
      <c r="A123" s="153"/>
    </row>
    <row r="124" spans="1:1" x14ac:dyDescent="0.25">
      <c r="A124" s="153"/>
    </row>
    <row r="125" spans="1:1" x14ac:dyDescent="0.25">
      <c r="A125" s="153"/>
    </row>
    <row r="126" spans="1:1" x14ac:dyDescent="0.25">
      <c r="A126" s="153"/>
    </row>
    <row r="127" spans="1:1" x14ac:dyDescent="0.25">
      <c r="A127" s="153"/>
    </row>
    <row r="128" spans="1:1" x14ac:dyDescent="0.25">
      <c r="A128" s="153"/>
    </row>
    <row r="129" spans="1:1" x14ac:dyDescent="0.25">
      <c r="A129" s="153"/>
    </row>
    <row r="130" spans="1:1" x14ac:dyDescent="0.25">
      <c r="A130" s="153"/>
    </row>
    <row r="131" spans="1:1" x14ac:dyDescent="0.25">
      <c r="A131" s="153"/>
    </row>
    <row r="132" spans="1:1" x14ac:dyDescent="0.25">
      <c r="A132" s="153"/>
    </row>
    <row r="133" spans="1:1" x14ac:dyDescent="0.25">
      <c r="A133" s="153"/>
    </row>
    <row r="134" spans="1:1" x14ac:dyDescent="0.25">
      <c r="A134" s="153"/>
    </row>
    <row r="135" spans="1:1" x14ac:dyDescent="0.25">
      <c r="A135" s="153"/>
    </row>
    <row r="136" spans="1:1" x14ac:dyDescent="0.25">
      <c r="A136" s="153"/>
    </row>
    <row r="137" spans="1:1" x14ac:dyDescent="0.25">
      <c r="A137" s="153"/>
    </row>
    <row r="138" spans="1:1" x14ac:dyDescent="0.25">
      <c r="A138" s="153"/>
    </row>
    <row r="139" spans="1:1" x14ac:dyDescent="0.25">
      <c r="A139" s="153"/>
    </row>
    <row r="140" spans="1:1" x14ac:dyDescent="0.25">
      <c r="A140" s="153"/>
    </row>
    <row r="141" spans="1:1" x14ac:dyDescent="0.25">
      <c r="A141" s="153"/>
    </row>
    <row r="142" spans="1:1" x14ac:dyDescent="0.25">
      <c r="A142" s="153"/>
    </row>
    <row r="143" spans="1:1" x14ac:dyDescent="0.25">
      <c r="A143" s="153"/>
    </row>
    <row r="144" spans="1:1" x14ac:dyDescent="0.25">
      <c r="A144" s="153"/>
    </row>
    <row r="145" spans="1:1" x14ac:dyDescent="0.25">
      <c r="A145" s="153"/>
    </row>
    <row r="146" spans="1:1" x14ac:dyDescent="0.25">
      <c r="A146" s="153"/>
    </row>
    <row r="147" spans="1:1" x14ac:dyDescent="0.25">
      <c r="A147" s="153"/>
    </row>
    <row r="148" spans="1:1" x14ac:dyDescent="0.25">
      <c r="A148" s="153"/>
    </row>
    <row r="149" spans="1:1" x14ac:dyDescent="0.25">
      <c r="A149" s="153"/>
    </row>
    <row r="150" spans="1:1" x14ac:dyDescent="0.25">
      <c r="A150" s="153"/>
    </row>
    <row r="151" spans="1:1" x14ac:dyDescent="0.25">
      <c r="A151" s="153"/>
    </row>
    <row r="152" spans="1:1" x14ac:dyDescent="0.25">
      <c r="A152" s="153"/>
    </row>
    <row r="153" spans="1:1" x14ac:dyDescent="0.25">
      <c r="A153" s="153"/>
    </row>
    <row r="154" spans="1:1" x14ac:dyDescent="0.25">
      <c r="A154" s="153"/>
    </row>
    <row r="155" spans="1:1" x14ac:dyDescent="0.25">
      <c r="A155" s="153"/>
    </row>
    <row r="156" spans="1:1" x14ac:dyDescent="0.25">
      <c r="A156" s="153"/>
    </row>
    <row r="157" spans="1:1" x14ac:dyDescent="0.25">
      <c r="A157" s="153"/>
    </row>
    <row r="158" spans="1:1" x14ac:dyDescent="0.25">
      <c r="A158" s="153"/>
    </row>
    <row r="159" spans="1:1" x14ac:dyDescent="0.25">
      <c r="A159" s="153"/>
    </row>
    <row r="160" spans="1:1" x14ac:dyDescent="0.25">
      <c r="A160" s="153"/>
    </row>
    <row r="161" spans="1:1" x14ac:dyDescent="0.25">
      <c r="A161" s="153"/>
    </row>
    <row r="162" spans="1:1" x14ac:dyDescent="0.25">
      <c r="A162" s="153"/>
    </row>
    <row r="163" spans="1:1" x14ac:dyDescent="0.25">
      <c r="A163" s="153"/>
    </row>
    <row r="164" spans="1:1" x14ac:dyDescent="0.25">
      <c r="A164" s="153"/>
    </row>
    <row r="165" spans="1:1" x14ac:dyDescent="0.25">
      <c r="A165" s="153"/>
    </row>
    <row r="166" spans="1:1" x14ac:dyDescent="0.25">
      <c r="A166" s="153"/>
    </row>
    <row r="167" spans="1:1" x14ac:dyDescent="0.25">
      <c r="A167" s="153"/>
    </row>
    <row r="168" spans="1:1" x14ac:dyDescent="0.25">
      <c r="A168" s="153"/>
    </row>
    <row r="169" spans="1:1" x14ac:dyDescent="0.25">
      <c r="A169" s="153"/>
    </row>
    <row r="170" spans="1:1" x14ac:dyDescent="0.25">
      <c r="A170" s="153"/>
    </row>
    <row r="171" spans="1:1" x14ac:dyDescent="0.25">
      <c r="A171" s="153"/>
    </row>
    <row r="172" spans="1:1" x14ac:dyDescent="0.25">
      <c r="A172" s="153"/>
    </row>
    <row r="173" spans="1:1" x14ac:dyDescent="0.25">
      <c r="A173" s="153"/>
    </row>
    <row r="174" spans="1:1" x14ac:dyDescent="0.25">
      <c r="A174" s="153"/>
    </row>
    <row r="175" spans="1:1" x14ac:dyDescent="0.25">
      <c r="A175" s="153"/>
    </row>
    <row r="176" spans="1:1" x14ac:dyDescent="0.25">
      <c r="A176" s="153"/>
    </row>
    <row r="177" spans="1:1" x14ac:dyDescent="0.25">
      <c r="A177" s="153"/>
    </row>
    <row r="178" spans="1:1" x14ac:dyDescent="0.25">
      <c r="A178" s="153"/>
    </row>
    <row r="179" spans="1:1" x14ac:dyDescent="0.25">
      <c r="A179" s="153"/>
    </row>
    <row r="180" spans="1:1" x14ac:dyDescent="0.25">
      <c r="A180" s="153"/>
    </row>
    <row r="181" spans="1:1" x14ac:dyDescent="0.25">
      <c r="A181" s="153"/>
    </row>
    <row r="182" spans="1:1" x14ac:dyDescent="0.25">
      <c r="A182" s="153"/>
    </row>
    <row r="183" spans="1:1" x14ac:dyDescent="0.25">
      <c r="A183" s="153"/>
    </row>
    <row r="184" spans="1:1" x14ac:dyDescent="0.25">
      <c r="A184" s="153"/>
    </row>
    <row r="185" spans="1:1" x14ac:dyDescent="0.25">
      <c r="A185" s="153"/>
    </row>
    <row r="186" spans="1:1" x14ac:dyDescent="0.25">
      <c r="A186" s="153"/>
    </row>
    <row r="187" spans="1:1" x14ac:dyDescent="0.25">
      <c r="A187" s="153"/>
    </row>
    <row r="188" spans="1:1" x14ac:dyDescent="0.25">
      <c r="A188" s="153"/>
    </row>
    <row r="189" spans="1:1" x14ac:dyDescent="0.25">
      <c r="A189" s="153"/>
    </row>
    <row r="190" spans="1:1" x14ac:dyDescent="0.25">
      <c r="A190" s="153"/>
    </row>
    <row r="191" spans="1:1" x14ac:dyDescent="0.25">
      <c r="A191" s="153"/>
    </row>
    <row r="192" spans="1:1" x14ac:dyDescent="0.25">
      <c r="A192" s="153"/>
    </row>
    <row r="193" spans="1:1" x14ac:dyDescent="0.25">
      <c r="A193" s="153"/>
    </row>
    <row r="194" spans="1:1" x14ac:dyDescent="0.25">
      <c r="A194" s="153"/>
    </row>
    <row r="195" spans="1:1" x14ac:dyDescent="0.25">
      <c r="A195" s="153"/>
    </row>
    <row r="196" spans="1:1" x14ac:dyDescent="0.25">
      <c r="A196" s="153"/>
    </row>
    <row r="197" spans="1:1" x14ac:dyDescent="0.25">
      <c r="A197" s="153"/>
    </row>
    <row r="198" spans="1:1" x14ac:dyDescent="0.25">
      <c r="A198" s="153"/>
    </row>
    <row r="199" spans="1:1" x14ac:dyDescent="0.25">
      <c r="A199" s="153"/>
    </row>
    <row r="200" spans="1:1" x14ac:dyDescent="0.25">
      <c r="A200" s="153"/>
    </row>
    <row r="201" spans="1:1" x14ac:dyDescent="0.25">
      <c r="A201" s="153"/>
    </row>
    <row r="202" spans="1:1" x14ac:dyDescent="0.25">
      <c r="A202" s="153"/>
    </row>
    <row r="203" spans="1:1" x14ac:dyDescent="0.25">
      <c r="A203" s="153"/>
    </row>
    <row r="204" spans="1:1" x14ac:dyDescent="0.25">
      <c r="A204" s="153"/>
    </row>
    <row r="205" spans="1:1" x14ac:dyDescent="0.25">
      <c r="A205" s="153"/>
    </row>
    <row r="206" spans="1:1" x14ac:dyDescent="0.25">
      <c r="A206" s="153"/>
    </row>
    <row r="207" spans="1:1" x14ac:dyDescent="0.25">
      <c r="A207" s="153"/>
    </row>
    <row r="208" spans="1:1" x14ac:dyDescent="0.25">
      <c r="A208" s="153"/>
    </row>
    <row r="209" spans="1:1" x14ac:dyDescent="0.25">
      <c r="A209" s="153"/>
    </row>
    <row r="210" spans="1:1" x14ac:dyDescent="0.25">
      <c r="A210" s="153"/>
    </row>
    <row r="211" spans="1:1" x14ac:dyDescent="0.25">
      <c r="A211" s="153"/>
    </row>
    <row r="212" spans="1:1" x14ac:dyDescent="0.25">
      <c r="A212" s="153"/>
    </row>
    <row r="213" spans="1:1" x14ac:dyDescent="0.25">
      <c r="A213" s="153"/>
    </row>
    <row r="214" spans="1:1" x14ac:dyDescent="0.25">
      <c r="A214" s="153"/>
    </row>
    <row r="215" spans="1:1" x14ac:dyDescent="0.25">
      <c r="A215" s="153"/>
    </row>
    <row r="216" spans="1:1" x14ac:dyDescent="0.25">
      <c r="A216" s="153"/>
    </row>
    <row r="217" spans="1:1" x14ac:dyDescent="0.25">
      <c r="A217" s="153"/>
    </row>
    <row r="218" spans="1:1" x14ac:dyDescent="0.25">
      <c r="A218" s="153"/>
    </row>
    <row r="219" spans="1:1" x14ac:dyDescent="0.25">
      <c r="A219" s="153"/>
    </row>
    <row r="220" spans="1:1" x14ac:dyDescent="0.25">
      <c r="A220" s="153"/>
    </row>
    <row r="221" spans="1:1" x14ac:dyDescent="0.25">
      <c r="A221" s="153"/>
    </row>
    <row r="222" spans="1:1" x14ac:dyDescent="0.25">
      <c r="A222" s="153"/>
    </row>
    <row r="223" spans="1:1" x14ac:dyDescent="0.25">
      <c r="A223" s="153"/>
    </row>
    <row r="224" spans="1:1" x14ac:dyDescent="0.25">
      <c r="A224" s="153"/>
    </row>
    <row r="225" spans="1:1" x14ac:dyDescent="0.25">
      <c r="A225" s="153"/>
    </row>
    <row r="226" spans="1:1" x14ac:dyDescent="0.25">
      <c r="A226" s="153"/>
    </row>
    <row r="227" spans="1:1" x14ac:dyDescent="0.25">
      <c r="A227" s="153"/>
    </row>
    <row r="228" spans="1:1" x14ac:dyDescent="0.25">
      <c r="A228" s="153"/>
    </row>
    <row r="229" spans="1:1" x14ac:dyDescent="0.25">
      <c r="A229" s="153"/>
    </row>
    <row r="230" spans="1:1" x14ac:dyDescent="0.25">
      <c r="A230" s="153"/>
    </row>
    <row r="231" spans="1:1" x14ac:dyDescent="0.25">
      <c r="A231" s="153"/>
    </row>
    <row r="232" spans="1:1" x14ac:dyDescent="0.25">
      <c r="A232" s="153"/>
    </row>
    <row r="233" spans="1:1" x14ac:dyDescent="0.25">
      <c r="A233" s="153"/>
    </row>
    <row r="234" spans="1:1" x14ac:dyDescent="0.25">
      <c r="A234" s="153"/>
    </row>
    <row r="235" spans="1:1" x14ac:dyDescent="0.25">
      <c r="A235" s="153"/>
    </row>
    <row r="236" spans="1:1" x14ac:dyDescent="0.25">
      <c r="A236" s="153"/>
    </row>
    <row r="237" spans="1:1" x14ac:dyDescent="0.25">
      <c r="A237" s="153"/>
    </row>
    <row r="238" spans="1:1" x14ac:dyDescent="0.25">
      <c r="A238" s="153"/>
    </row>
    <row r="239" spans="1:1" x14ac:dyDescent="0.25">
      <c r="A239" s="153"/>
    </row>
    <row r="240" spans="1:1" x14ac:dyDescent="0.25">
      <c r="A240" s="153"/>
    </row>
    <row r="241" spans="1:1" x14ac:dyDescent="0.25">
      <c r="A241" s="153"/>
    </row>
    <row r="242" spans="1:1" x14ac:dyDescent="0.25">
      <c r="A242" s="153"/>
    </row>
    <row r="243" spans="1:1" x14ac:dyDescent="0.25">
      <c r="A243" s="153"/>
    </row>
    <row r="244" spans="1:1" x14ac:dyDescent="0.25">
      <c r="A244" s="153"/>
    </row>
    <row r="245" spans="1:1" x14ac:dyDescent="0.25">
      <c r="A245" s="153"/>
    </row>
    <row r="246" spans="1:1" x14ac:dyDescent="0.25">
      <c r="A246" s="153"/>
    </row>
    <row r="247" spans="1:1" x14ac:dyDescent="0.25">
      <c r="A247" s="153"/>
    </row>
    <row r="248" spans="1:1" x14ac:dyDescent="0.25">
      <c r="A248" s="153"/>
    </row>
    <row r="249" spans="1:1" x14ac:dyDescent="0.25">
      <c r="A249" s="153"/>
    </row>
    <row r="250" spans="1:1" x14ac:dyDescent="0.25">
      <c r="A250" s="153"/>
    </row>
    <row r="251" spans="1:1" x14ac:dyDescent="0.25">
      <c r="A251" s="153"/>
    </row>
    <row r="252" spans="1:1" x14ac:dyDescent="0.25">
      <c r="A252" s="153"/>
    </row>
    <row r="253" spans="1:1" x14ac:dyDescent="0.25">
      <c r="A253" s="153"/>
    </row>
    <row r="254" spans="1:1" x14ac:dyDescent="0.25">
      <c r="A254" s="153"/>
    </row>
    <row r="255" spans="1:1" x14ac:dyDescent="0.25">
      <c r="A255" s="153"/>
    </row>
    <row r="256" spans="1:1" x14ac:dyDescent="0.25">
      <c r="A256" s="153"/>
    </row>
    <row r="257" spans="1:1" x14ac:dyDescent="0.25">
      <c r="A257" s="153"/>
    </row>
    <row r="258" spans="1:1" x14ac:dyDescent="0.25">
      <c r="A258" s="153"/>
    </row>
    <row r="259" spans="1:1" x14ac:dyDescent="0.25">
      <c r="A259" s="153"/>
    </row>
    <row r="260" spans="1:1" x14ac:dyDescent="0.25">
      <c r="A260" s="153"/>
    </row>
    <row r="261" spans="1:1" x14ac:dyDescent="0.25">
      <c r="A261" s="153"/>
    </row>
    <row r="262" spans="1:1" x14ac:dyDescent="0.25">
      <c r="A262" s="153"/>
    </row>
    <row r="263" spans="1:1" x14ac:dyDescent="0.25">
      <c r="A263" s="153"/>
    </row>
    <row r="264" spans="1:1" x14ac:dyDescent="0.25">
      <c r="A264" s="153"/>
    </row>
    <row r="265" spans="1:1" x14ac:dyDescent="0.25">
      <c r="A265" s="153"/>
    </row>
    <row r="266" spans="1:1" x14ac:dyDescent="0.25">
      <c r="A266" s="153"/>
    </row>
    <row r="267" spans="1:1" x14ac:dyDescent="0.25">
      <c r="A267" s="153"/>
    </row>
    <row r="268" spans="1:1" x14ac:dyDescent="0.25">
      <c r="A268" s="153"/>
    </row>
    <row r="269" spans="1:1" x14ac:dyDescent="0.25">
      <c r="A269" s="153"/>
    </row>
    <row r="270" spans="1:1" x14ac:dyDescent="0.25">
      <c r="A270" s="153"/>
    </row>
    <row r="271" spans="1:1" x14ac:dyDescent="0.25">
      <c r="A271" s="153"/>
    </row>
    <row r="272" spans="1:1" x14ac:dyDescent="0.25">
      <c r="A272" s="153"/>
    </row>
    <row r="273" spans="1:1" x14ac:dyDescent="0.25">
      <c r="A273" s="153"/>
    </row>
    <row r="274" spans="1:1" x14ac:dyDescent="0.25">
      <c r="A274" s="153"/>
    </row>
    <row r="275" spans="1:1" x14ac:dyDescent="0.25">
      <c r="A275" s="153"/>
    </row>
    <row r="276" spans="1:1" x14ac:dyDescent="0.25">
      <c r="A276" s="153"/>
    </row>
    <row r="277" spans="1:1" x14ac:dyDescent="0.25">
      <c r="A277" s="153"/>
    </row>
    <row r="278" spans="1:1" x14ac:dyDescent="0.25">
      <c r="A278" s="153"/>
    </row>
    <row r="279" spans="1:1" x14ac:dyDescent="0.25">
      <c r="A279" s="153"/>
    </row>
    <row r="280" spans="1:1" x14ac:dyDescent="0.25">
      <c r="A280" s="153"/>
    </row>
    <row r="281" spans="1:1" x14ac:dyDescent="0.25">
      <c r="A281" s="153"/>
    </row>
    <row r="282" spans="1:1" x14ac:dyDescent="0.25">
      <c r="A282" s="153"/>
    </row>
    <row r="283" spans="1:1" x14ac:dyDescent="0.25">
      <c r="A283" s="153"/>
    </row>
    <row r="284" spans="1:1" x14ac:dyDescent="0.25">
      <c r="A284" s="153"/>
    </row>
    <row r="285" spans="1:1" x14ac:dyDescent="0.25">
      <c r="A285" s="153"/>
    </row>
    <row r="286" spans="1:1" x14ac:dyDescent="0.25">
      <c r="A286" s="153"/>
    </row>
    <row r="287" spans="1:1" x14ac:dyDescent="0.25">
      <c r="A287" s="153"/>
    </row>
    <row r="288" spans="1:1" x14ac:dyDescent="0.25">
      <c r="A288" s="153"/>
    </row>
    <row r="289" spans="1:1" x14ac:dyDescent="0.25">
      <c r="A289" s="153"/>
    </row>
    <row r="290" spans="1:1" x14ac:dyDescent="0.25">
      <c r="A290" s="153"/>
    </row>
    <row r="291" spans="1:1" x14ac:dyDescent="0.25">
      <c r="A291" s="153"/>
    </row>
    <row r="292" spans="1:1" x14ac:dyDescent="0.25">
      <c r="A292" s="153"/>
    </row>
    <row r="293" spans="1:1" x14ac:dyDescent="0.25">
      <c r="A293" s="153"/>
    </row>
    <row r="294" spans="1:1" x14ac:dyDescent="0.25">
      <c r="A294" s="153"/>
    </row>
    <row r="295" spans="1:1" x14ac:dyDescent="0.25">
      <c r="A295" s="153"/>
    </row>
    <row r="296" spans="1:1" x14ac:dyDescent="0.25">
      <c r="A296" s="153"/>
    </row>
    <row r="297" spans="1:1" x14ac:dyDescent="0.25">
      <c r="A297" s="153"/>
    </row>
    <row r="298" spans="1:1" x14ac:dyDescent="0.25">
      <c r="A298" s="153"/>
    </row>
    <row r="299" spans="1:1" x14ac:dyDescent="0.25">
      <c r="A299" s="153"/>
    </row>
    <row r="300" spans="1:1" x14ac:dyDescent="0.25">
      <c r="A300" s="153"/>
    </row>
    <row r="301" spans="1:1" x14ac:dyDescent="0.25">
      <c r="A301" s="153"/>
    </row>
  </sheetData>
  <sheetProtection formatRows="0" selectLockedCells="1"/>
  <conditionalFormatting sqref="B17">
    <cfRule type="containsBlanks" dxfId="1" priority="1">
      <formula>LEN(TRIM(B17))=0</formula>
    </cfRule>
    <cfRule type="expression" dxfId="0" priority="6">
      <formula>AND(NOT(ISBLANK($C16)),ISBLANK($C17),ISBLANK(#REF!))</formula>
    </cfRule>
  </conditionalFormatting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BF1C2-2C77-4D46-855C-451DE9D24D50}">
  <sheetPr codeName="Sheet2">
    <tabColor rgb="FF92D050"/>
  </sheetPr>
  <dimension ref="B1:J200"/>
  <sheetViews>
    <sheetView showGridLines="0" tabSelected="1" zoomScale="70" zoomScaleNormal="70" workbookViewId="0">
      <selection activeCell="E13" sqref="E13"/>
    </sheetView>
  </sheetViews>
  <sheetFormatPr baseColWidth="10" defaultColWidth="9.140625" defaultRowHeight="15" x14ac:dyDescent="0.25"/>
  <cols>
    <col min="1" max="1" width="5" customWidth="1"/>
    <col min="2" max="2" width="6.28515625" style="2" customWidth="1"/>
    <col min="3" max="3" width="62" style="2" customWidth="1"/>
    <col min="4" max="5" width="18.28515625" customWidth="1"/>
    <col min="6" max="6" width="19.7109375" customWidth="1"/>
    <col min="7" max="7" width="19.7109375" style="1" customWidth="1"/>
    <col min="8" max="8" width="75.42578125" customWidth="1"/>
  </cols>
  <sheetData>
    <row r="1" spans="2:10" ht="15.75" thickBot="1" x14ac:dyDescent="0.3">
      <c r="E1" s="162" t="s">
        <v>189</v>
      </c>
      <c r="F1" s="163" t="str" cm="1">
        <f t="array" ref="F1">INDEX(versjon[versjon],MATCH(MAX(COUNTIF(versjon[versjon],"&lt;"&amp;versjon[versjon])),COUNTIF(versjon[versjon],"&lt;"&amp;versjon[versjon]),0))</f>
        <v>20230207_1329</v>
      </c>
    </row>
    <row r="2" spans="2:10" ht="18.75" x14ac:dyDescent="0.25">
      <c r="B2" s="55" t="s">
        <v>99</v>
      </c>
      <c r="C2" s="54" t="s">
        <v>98</v>
      </c>
      <c r="D2" s="53"/>
      <c r="E2" s="53"/>
      <c r="F2" s="52"/>
    </row>
    <row r="3" spans="2:10" ht="18.75" customHeight="1" x14ac:dyDescent="0.25">
      <c r="B3" s="51" t="s">
        <v>97</v>
      </c>
      <c r="C3" s="50" t="s">
        <v>96</v>
      </c>
      <c r="D3" s="202" t="e">
        <f>INDEX(kommunedata_grunnlag_før_rapportering[Svar / Merknad],MATCH(B3,kommunedata_grunnlag_før_rapportering[row_id],0))</f>
        <v>#N/A</v>
      </c>
      <c r="E3" s="203"/>
      <c r="F3" s="204"/>
    </row>
    <row r="4" spans="2:10" ht="15.75" x14ac:dyDescent="0.25">
      <c r="B4" s="51" t="s">
        <v>95</v>
      </c>
      <c r="C4" s="50" t="s">
        <v>94</v>
      </c>
      <c r="D4" s="205" t="e">
        <f>INDEX(kommunedata_grunnlag_før_rapportering[Svar / Merknad],MATCH(B4,kommunedata_grunnlag_før_rapportering[row_id],0))</f>
        <v>#N/A</v>
      </c>
      <c r="E4" s="206"/>
      <c r="F4" s="207"/>
    </row>
    <row r="5" spans="2:10" ht="15.75" x14ac:dyDescent="0.25">
      <c r="B5" s="51" t="s">
        <v>93</v>
      </c>
      <c r="C5" s="50" t="s">
        <v>92</v>
      </c>
      <c r="D5" s="205" t="e">
        <f>INDEX(kommunedata_grunnlag_før_rapportering[Svar / Merknad],MATCH(B5,kommunedata_grunnlag_før_rapportering[row_id],0))</f>
        <v>#N/A</v>
      </c>
      <c r="E5" s="206"/>
      <c r="F5" s="207"/>
    </row>
    <row r="6" spans="2:10" ht="16.5" thickBot="1" x14ac:dyDescent="0.3">
      <c r="B6" s="49" t="s">
        <v>91</v>
      </c>
      <c r="C6" s="48" t="s">
        <v>90</v>
      </c>
      <c r="D6" s="208" t="e">
        <f>INDEX(kommunedata_grunnlag_før_rapportering[Svar / Merknad],MATCH(B6,kommunedata_grunnlag_før_rapportering[row_id],0))</f>
        <v>#N/A</v>
      </c>
      <c r="E6" s="209"/>
      <c r="F6" s="210"/>
      <c r="H6" s="1"/>
      <c r="I6" s="1"/>
      <c r="J6" s="1"/>
    </row>
    <row r="7" spans="2:10" x14ac:dyDescent="0.25">
      <c r="B7"/>
      <c r="C7"/>
      <c r="G7"/>
    </row>
    <row r="8" spans="2:10" ht="15.75" thickBot="1" x14ac:dyDescent="0.3">
      <c r="B8"/>
      <c r="C8"/>
      <c r="G8"/>
    </row>
    <row r="9" spans="2:10" ht="19.5" thickBot="1" x14ac:dyDescent="0.3">
      <c r="B9" s="14" t="s">
        <v>89</v>
      </c>
      <c r="C9" s="13" t="s">
        <v>88</v>
      </c>
      <c r="D9" s="12"/>
      <c r="E9" s="12"/>
      <c r="F9" s="12"/>
      <c r="G9" s="11"/>
    </row>
    <row r="10" spans="2:10" ht="15" customHeight="1" x14ac:dyDescent="0.25">
      <c r="B10" s="64"/>
      <c r="C10" s="65"/>
      <c r="D10" s="66"/>
      <c r="E10" s="66" t="s">
        <v>67</v>
      </c>
      <c r="F10" s="67"/>
      <c r="G10" s="68"/>
    </row>
    <row r="11" spans="2:10" ht="45.75" thickBot="1" x14ac:dyDescent="0.3">
      <c r="B11" s="69"/>
      <c r="C11" s="70"/>
      <c r="D11" s="71" t="s">
        <v>66</v>
      </c>
      <c r="E11" s="72" t="s">
        <v>65</v>
      </c>
      <c r="F11" s="73" t="s">
        <v>64</v>
      </c>
      <c r="G11" s="74" t="s">
        <v>63</v>
      </c>
    </row>
    <row r="12" spans="2:10" ht="16.5" thickBot="1" x14ac:dyDescent="0.3">
      <c r="B12" s="41" t="s">
        <v>40</v>
      </c>
      <c r="C12" s="40" t="s">
        <v>39</v>
      </c>
      <c r="D12" s="39"/>
      <c r="E12" s="39"/>
      <c r="F12" s="39"/>
      <c r="G12" s="126"/>
    </row>
    <row r="13" spans="2:10" x14ac:dyDescent="0.25">
      <c r="B13" s="60" t="s">
        <v>87</v>
      </c>
      <c r="C13" s="61" t="e">
        <f>INDEX(kommunedata_grunnlag_før_rapportering[Utdannelse / Kurs],MATCH(B13,kommunedata_grunnlag_før_rapportering[row_id],0))</f>
        <v>#N/A</v>
      </c>
      <c r="D13" s="122" t="e">
        <f>INDEX(kommunedata_grunnlag_før_rapportering[Antall personer innvilget],MATCH(B13,kommunedata_grunnlag_før_rapportering[row_id],0))</f>
        <v>#N/A</v>
      </c>
      <c r="E13" s="47"/>
      <c r="F13" s="46"/>
      <c r="G13" s="127">
        <f>SUM(E13:F13)</f>
        <v>0</v>
      </c>
    </row>
    <row r="14" spans="2:10" x14ac:dyDescent="0.25">
      <c r="B14" s="62" t="s">
        <v>86</v>
      </c>
      <c r="C14" s="63" t="e">
        <f>INDEX(kommunedata_grunnlag_før_rapportering[Utdannelse / Kurs],MATCH(B14,kommunedata_grunnlag_før_rapportering[row_id],0))</f>
        <v>#N/A</v>
      </c>
      <c r="D14" s="123" t="e">
        <f>INDEX(kommunedata_grunnlag_før_rapportering[Antall personer innvilget],MATCH(B14,kommunedata_grunnlag_før_rapportering[row_id],0))</f>
        <v>#N/A</v>
      </c>
      <c r="E14" s="32"/>
      <c r="F14" s="31"/>
      <c r="G14" s="128">
        <f>SUM(E14:F14)</f>
        <v>0</v>
      </c>
    </row>
    <row r="15" spans="2:10" ht="16.5" thickBot="1" x14ac:dyDescent="0.3">
      <c r="B15" s="30"/>
      <c r="C15" s="29" t="s">
        <v>85</v>
      </c>
      <c r="D15" s="28" t="e">
        <f>SUM(D13:D14)</f>
        <v>#N/A</v>
      </c>
      <c r="E15" s="28">
        <f>SUM(E13:E14)</f>
        <v>0</v>
      </c>
      <c r="F15" s="27">
        <f>SUM(F13:F14)</f>
        <v>0</v>
      </c>
      <c r="G15" s="26">
        <f>SUM(G13:G14)</f>
        <v>0</v>
      </c>
    </row>
    <row r="16" spans="2:10" ht="16.5" thickBot="1" x14ac:dyDescent="0.3">
      <c r="B16" s="41" t="s">
        <v>38</v>
      </c>
      <c r="C16" s="40" t="s">
        <v>37</v>
      </c>
      <c r="D16" s="39"/>
      <c r="E16" s="39"/>
      <c r="F16" s="39"/>
      <c r="G16" s="126"/>
    </row>
    <row r="17" spans="2:10" x14ac:dyDescent="0.25">
      <c r="B17" s="75" t="s">
        <v>84</v>
      </c>
      <c r="C17" s="76" t="e">
        <f>INDEX(kommunedata_grunnlag_før_rapportering[Utdannelse / Kurs],MATCH(B17,kommunedata_grunnlag_før_rapportering[row_id],0))</f>
        <v>#N/A</v>
      </c>
      <c r="D17" s="136" t="e">
        <f>INDEX(kommunedata_grunnlag_før_rapportering[Antall personer innvilget],MATCH(B17,kommunedata_grunnlag_før_rapportering[row_id],0))</f>
        <v>#N/A</v>
      </c>
      <c r="E17" s="45"/>
      <c r="F17" s="44"/>
      <c r="G17" s="129">
        <f t="shared" ref="G17:G22" si="0">SUM(E17:F17)</f>
        <v>0</v>
      </c>
      <c r="J17" s="114"/>
    </row>
    <row r="18" spans="2:10" x14ac:dyDescent="0.25">
      <c r="B18" s="62" t="s">
        <v>83</v>
      </c>
      <c r="C18" s="63" t="e">
        <f>INDEX(kommunedata_grunnlag_før_rapportering[Utdannelse / Kurs],MATCH(B18,kommunedata_grunnlag_før_rapportering[row_id],0))</f>
        <v>#N/A</v>
      </c>
      <c r="D18" s="137" t="e">
        <f>INDEX(kommunedata_grunnlag_før_rapportering[Antall personer innvilget],MATCH(B18,kommunedata_grunnlag_før_rapportering[row_id],0))</f>
        <v>#N/A</v>
      </c>
      <c r="E18" s="43"/>
      <c r="F18" s="42"/>
      <c r="G18" s="129">
        <f t="shared" si="0"/>
        <v>0</v>
      </c>
      <c r="J18" s="114"/>
    </row>
    <row r="19" spans="2:10" x14ac:dyDescent="0.25">
      <c r="B19" s="62" t="s">
        <v>82</v>
      </c>
      <c r="C19" s="63" t="e">
        <f>INDEX(kommunedata_grunnlag_før_rapportering[Utdannelse / Kurs],MATCH(B19,kommunedata_grunnlag_før_rapportering[row_id],0))</f>
        <v>#N/A</v>
      </c>
      <c r="D19" s="137" t="e">
        <f>INDEX(kommunedata_grunnlag_før_rapportering[Antall personer innvilget],MATCH(B19,kommunedata_grunnlag_før_rapportering[row_id],0))</f>
        <v>#N/A</v>
      </c>
      <c r="E19" s="43"/>
      <c r="F19" s="42"/>
      <c r="G19" s="129">
        <f t="shared" si="0"/>
        <v>0</v>
      </c>
      <c r="J19" s="114"/>
    </row>
    <row r="20" spans="2:10" x14ac:dyDescent="0.25">
      <c r="B20" s="62" t="s">
        <v>81</v>
      </c>
      <c r="C20" s="63" t="e">
        <f>INDEX(kommunedata_grunnlag_før_rapportering[Utdannelse / Kurs],MATCH(B20,kommunedata_grunnlag_før_rapportering[row_id],0))</f>
        <v>#N/A</v>
      </c>
      <c r="D20" s="137" t="e">
        <f>INDEX(kommunedata_grunnlag_før_rapportering[Antall personer innvilget],MATCH(B20,kommunedata_grunnlag_før_rapportering[row_id],0))</f>
        <v>#N/A</v>
      </c>
      <c r="E20" s="43"/>
      <c r="F20" s="42"/>
      <c r="G20" s="129">
        <f t="shared" si="0"/>
        <v>0</v>
      </c>
    </row>
    <row r="21" spans="2:10" x14ac:dyDescent="0.25">
      <c r="B21" s="62" t="s">
        <v>80</v>
      </c>
      <c r="C21" s="63" t="e">
        <f>INDEX(kommunedata_grunnlag_før_rapportering[Utdannelse / Kurs],MATCH(B21,kommunedata_grunnlag_før_rapportering[row_id],0))</f>
        <v>#N/A</v>
      </c>
      <c r="D21" s="137" t="e">
        <f>INDEX(kommunedata_grunnlag_før_rapportering[Antall personer innvilget],MATCH(B21,kommunedata_grunnlag_før_rapportering[row_id],0))</f>
        <v>#N/A</v>
      </c>
      <c r="E21" s="43"/>
      <c r="F21" s="42"/>
      <c r="G21" s="129">
        <f t="shared" si="0"/>
        <v>0</v>
      </c>
    </row>
    <row r="22" spans="2:10" x14ac:dyDescent="0.25">
      <c r="B22" s="62" t="s">
        <v>79</v>
      </c>
      <c r="C22" s="63" t="e">
        <f>INDEX(kommunedata_grunnlag_før_rapportering[Utdannelse / Kurs],MATCH(B22,kommunedata_grunnlag_før_rapportering[row_id],0))</f>
        <v>#N/A</v>
      </c>
      <c r="D22" s="137" t="e">
        <f>INDEX(kommunedata_grunnlag_før_rapportering[Antall personer innvilget],MATCH(B22,kommunedata_grunnlag_før_rapportering[row_id],0))</f>
        <v>#N/A</v>
      </c>
      <c r="E22" s="43"/>
      <c r="F22" s="42"/>
      <c r="G22" s="129">
        <f t="shared" si="0"/>
        <v>0</v>
      </c>
    </row>
    <row r="23" spans="2:10" ht="16.5" thickBot="1" x14ac:dyDescent="0.3">
      <c r="B23" s="30"/>
      <c r="C23" s="29" t="s">
        <v>78</v>
      </c>
      <c r="D23" s="28" t="e">
        <f>SUM(D17:D22)</f>
        <v>#N/A</v>
      </c>
      <c r="E23" s="28">
        <f>SUM(E17:E22)</f>
        <v>0</v>
      </c>
      <c r="F23" s="27">
        <f>SUM(F17:F22)</f>
        <v>0</v>
      </c>
      <c r="G23" s="26">
        <f>SUM(G17:G22)</f>
        <v>0</v>
      </c>
    </row>
    <row r="24" spans="2:10" ht="16.5" thickBot="1" x14ac:dyDescent="0.3">
      <c r="B24" s="41" t="s">
        <v>36</v>
      </c>
      <c r="C24" s="40" t="s">
        <v>35</v>
      </c>
      <c r="D24" s="39"/>
      <c r="E24" s="39"/>
      <c r="F24" s="39"/>
      <c r="G24" s="126"/>
    </row>
    <row r="25" spans="2:10" x14ac:dyDescent="0.25">
      <c r="B25" s="75" t="s">
        <v>77</v>
      </c>
      <c r="C25" s="76" t="e">
        <f>INDEX(kommunedata_grunnlag_før_rapportering[Utdannelse / Kurs],MATCH(B25,kommunedata_grunnlag_før_rapportering[row_id],0))</f>
        <v>#N/A</v>
      </c>
      <c r="D25" s="124" t="e">
        <f>INDEX(kommunedata_grunnlag_før_rapportering[Antall personer innvilget],MATCH(B25,kommunedata_grunnlag_før_rapportering[row_id],0))</f>
        <v>#N/A</v>
      </c>
      <c r="E25" s="34"/>
      <c r="F25" s="33"/>
      <c r="G25" s="129">
        <f t="shared" ref="G25:G33" si="1">SUM(E25:F25)</f>
        <v>0</v>
      </c>
    </row>
    <row r="26" spans="2:10" x14ac:dyDescent="0.25">
      <c r="B26" s="62" t="s">
        <v>76</v>
      </c>
      <c r="C26" s="63" t="e">
        <f>INDEX(kommunedata_grunnlag_før_rapportering[Utdannelse / Kurs],MATCH(B26,kommunedata_grunnlag_før_rapportering[row_id],0))</f>
        <v>#N/A</v>
      </c>
      <c r="D26" s="123" t="e">
        <f>INDEX(kommunedata_grunnlag_før_rapportering[Antall personer innvilget],MATCH(B26,kommunedata_grunnlag_før_rapportering[row_id],0))</f>
        <v>#N/A</v>
      </c>
      <c r="E26" s="32"/>
      <c r="F26" s="31"/>
      <c r="G26" s="129">
        <f t="shared" si="1"/>
        <v>0</v>
      </c>
    </row>
    <row r="27" spans="2:10" x14ac:dyDescent="0.25">
      <c r="B27" s="62" t="s">
        <v>75</v>
      </c>
      <c r="C27" s="63" t="e">
        <f>INDEX(kommunedata_grunnlag_før_rapportering[Utdannelse / Kurs],MATCH(B27,kommunedata_grunnlag_før_rapportering[row_id],0))</f>
        <v>#N/A</v>
      </c>
      <c r="D27" s="123" t="e">
        <f>INDEX(kommunedata_grunnlag_før_rapportering[Antall personer innvilget],MATCH(B27,kommunedata_grunnlag_før_rapportering[row_id],0))</f>
        <v>#N/A</v>
      </c>
      <c r="E27" s="32"/>
      <c r="F27" s="31"/>
      <c r="G27" s="129">
        <f t="shared" si="1"/>
        <v>0</v>
      </c>
    </row>
    <row r="28" spans="2:10" x14ac:dyDescent="0.25">
      <c r="B28" s="62" t="s">
        <v>74</v>
      </c>
      <c r="C28" s="63" t="e">
        <f>INDEX(kommunedata_grunnlag_før_rapportering[Utdannelse / Kurs],MATCH(B28,kommunedata_grunnlag_før_rapportering[row_id],0))</f>
        <v>#N/A</v>
      </c>
      <c r="D28" s="123" t="e">
        <f>INDEX(kommunedata_grunnlag_før_rapportering[Antall personer innvilget],MATCH(B28,kommunedata_grunnlag_før_rapportering[row_id],0))</f>
        <v>#N/A</v>
      </c>
      <c r="E28" s="32"/>
      <c r="F28" s="31"/>
      <c r="G28" s="129">
        <f t="shared" si="1"/>
        <v>0</v>
      </c>
    </row>
    <row r="29" spans="2:10" x14ac:dyDescent="0.25">
      <c r="B29" s="62" t="s">
        <v>73</v>
      </c>
      <c r="C29" s="63" t="e">
        <f>INDEX(kommunedata_grunnlag_før_rapportering[Utdannelse / Kurs],MATCH(B29,kommunedata_grunnlag_før_rapportering[row_id],0))</f>
        <v>#N/A</v>
      </c>
      <c r="D29" s="123" t="e">
        <f>INDEX(kommunedata_grunnlag_før_rapportering[Antall personer innvilget],MATCH(B29,kommunedata_grunnlag_før_rapportering[row_id],0))</f>
        <v>#N/A</v>
      </c>
      <c r="E29" s="32"/>
      <c r="F29" s="31"/>
      <c r="G29" s="129">
        <f t="shared" si="1"/>
        <v>0</v>
      </c>
    </row>
    <row r="30" spans="2:10" x14ac:dyDescent="0.25">
      <c r="B30" s="62" t="s">
        <v>72</v>
      </c>
      <c r="C30" s="63" t="e">
        <f>INDEX(kommunedata_grunnlag_før_rapportering[Utdannelse / Kurs],MATCH(B30,kommunedata_grunnlag_før_rapportering[row_id],0))</f>
        <v>#N/A</v>
      </c>
      <c r="D30" s="123" t="e">
        <f>INDEX(kommunedata_grunnlag_før_rapportering[Antall personer innvilget],MATCH(B30,kommunedata_grunnlag_før_rapportering[row_id],0))</f>
        <v>#N/A</v>
      </c>
      <c r="E30" s="32"/>
      <c r="F30" s="31"/>
      <c r="G30" s="129">
        <f t="shared" si="1"/>
        <v>0</v>
      </c>
    </row>
    <row r="31" spans="2:10" x14ac:dyDescent="0.25">
      <c r="B31" s="62" t="s">
        <v>71</v>
      </c>
      <c r="C31" s="63" t="e">
        <f>INDEX(kommunedata_grunnlag_før_rapportering[Utdannelse / Kurs],MATCH(B31,kommunedata_grunnlag_før_rapportering[row_id],0))</f>
        <v>#N/A</v>
      </c>
      <c r="D31" s="123" t="e">
        <f>INDEX(kommunedata_grunnlag_før_rapportering[Antall personer innvilget],MATCH(B31,kommunedata_grunnlag_før_rapportering[row_id],0))</f>
        <v>#N/A</v>
      </c>
      <c r="E31" s="32"/>
      <c r="F31" s="31"/>
      <c r="G31" s="129">
        <f t="shared" si="1"/>
        <v>0</v>
      </c>
    </row>
    <row r="32" spans="2:10" x14ac:dyDescent="0.25">
      <c r="B32" s="62" t="s">
        <v>70</v>
      </c>
      <c r="C32" s="63" t="e">
        <f>INDEX(kommunedata_grunnlag_før_rapportering[Utdannelse / Kurs],MATCH(B32,kommunedata_grunnlag_før_rapportering[row_id],0))</f>
        <v>#N/A</v>
      </c>
      <c r="D32" s="123" t="e">
        <f>INDEX(kommunedata_grunnlag_før_rapportering[Antall personer innvilget],MATCH(B32,kommunedata_grunnlag_før_rapportering[row_id],0))</f>
        <v>#N/A</v>
      </c>
      <c r="E32" s="32"/>
      <c r="F32" s="31"/>
      <c r="G32" s="129">
        <f t="shared" si="1"/>
        <v>0</v>
      </c>
    </row>
    <row r="33" spans="2:7" x14ac:dyDescent="0.25">
      <c r="B33" s="62" t="s">
        <v>69</v>
      </c>
      <c r="C33" s="63" t="e">
        <f>INDEX(kommunedata_grunnlag_før_rapportering[Utdannelse / Kurs],MATCH(B33,kommunedata_grunnlag_før_rapportering[row_id],0))</f>
        <v>#N/A</v>
      </c>
      <c r="D33" s="123" t="e">
        <f>INDEX(kommunedata_grunnlag_før_rapportering[Antall personer innvilget],MATCH(B33,kommunedata_grunnlag_før_rapportering[row_id],0))</f>
        <v>#N/A</v>
      </c>
      <c r="E33" s="32"/>
      <c r="F33" s="31"/>
      <c r="G33" s="129">
        <f t="shared" si="1"/>
        <v>0</v>
      </c>
    </row>
    <row r="34" spans="2:7" ht="16.5" thickBot="1" x14ac:dyDescent="0.3">
      <c r="B34" s="30"/>
      <c r="C34" s="29" t="s">
        <v>68</v>
      </c>
      <c r="D34" s="28" t="e">
        <f>SUM(D25:D33)</f>
        <v>#N/A</v>
      </c>
      <c r="E34" s="28">
        <f>SUM(E25:E33)</f>
        <v>0</v>
      </c>
      <c r="F34" s="27">
        <f>SUM(F25:F33)</f>
        <v>0</v>
      </c>
      <c r="G34" s="26">
        <f>SUM(G25:G33)</f>
        <v>0</v>
      </c>
    </row>
    <row r="35" spans="2:7" ht="15" customHeight="1" x14ac:dyDescent="0.25">
      <c r="B35" s="64"/>
      <c r="C35" s="65"/>
      <c r="D35" s="66"/>
      <c r="E35" s="66" t="s">
        <v>67</v>
      </c>
      <c r="F35" s="67"/>
      <c r="G35" s="68"/>
    </row>
    <row r="36" spans="2:7" ht="45.75" thickBot="1" x14ac:dyDescent="0.3">
      <c r="B36" s="69"/>
      <c r="C36" s="70"/>
      <c r="D36" s="71" t="s">
        <v>66</v>
      </c>
      <c r="E36" s="72" t="s">
        <v>65</v>
      </c>
      <c r="F36" s="73" t="s">
        <v>64</v>
      </c>
      <c r="G36" s="74" t="s">
        <v>63</v>
      </c>
    </row>
    <row r="37" spans="2:7" ht="16.5" thickBot="1" x14ac:dyDescent="0.3">
      <c r="B37" s="41" t="s">
        <v>34</v>
      </c>
      <c r="C37" s="40" t="s">
        <v>33</v>
      </c>
      <c r="D37" s="39"/>
      <c r="E37" s="39"/>
      <c r="F37" s="39"/>
      <c r="G37" s="126"/>
    </row>
    <row r="38" spans="2:7" x14ac:dyDescent="0.25">
      <c r="B38" s="75" t="s">
        <v>62</v>
      </c>
      <c r="C38" s="76" t="e">
        <f>INDEX(kommunedata_grunnlag_før_rapportering[Utdannelse / Kurs],MATCH(B38,kommunedata_grunnlag_før_rapportering[row_id],0))</f>
        <v>#N/A</v>
      </c>
      <c r="D38" s="124" t="e">
        <f>INDEX(kommunedata_grunnlag_før_rapportering[Antall personer innvilget],MATCH(B38,kommunedata_grunnlag_før_rapportering[row_id],0))</f>
        <v>#N/A</v>
      </c>
      <c r="E38" s="34"/>
      <c r="F38" s="33"/>
      <c r="G38" s="129">
        <f t="shared" ref="G38:G45" si="2">SUM(E38:F38)</f>
        <v>0</v>
      </c>
    </row>
    <row r="39" spans="2:7" x14ac:dyDescent="0.25">
      <c r="B39" s="77" t="s">
        <v>61</v>
      </c>
      <c r="C39" s="63" t="e">
        <f>INDEX(kommunedata_grunnlag_før_rapportering[Utdannelse / Kurs],MATCH(B39,kommunedata_grunnlag_før_rapportering[row_id],0))</f>
        <v>#N/A</v>
      </c>
      <c r="D39" s="123" t="e">
        <f>INDEX(kommunedata_grunnlag_før_rapportering[Antall personer innvilget],MATCH(B39,kommunedata_grunnlag_før_rapportering[row_id],0))</f>
        <v>#N/A</v>
      </c>
      <c r="E39" s="32"/>
      <c r="F39" s="31"/>
      <c r="G39" s="129">
        <f t="shared" si="2"/>
        <v>0</v>
      </c>
    </row>
    <row r="40" spans="2:7" x14ac:dyDescent="0.25">
      <c r="B40" s="62" t="s">
        <v>60</v>
      </c>
      <c r="C40" s="63" t="e">
        <f>INDEX(kommunedata_grunnlag_før_rapportering[Utdannelse / Kurs],MATCH(B40,kommunedata_grunnlag_før_rapportering[row_id],0))</f>
        <v>#N/A</v>
      </c>
      <c r="D40" s="123" t="e">
        <f>INDEX(kommunedata_grunnlag_før_rapportering[Antall personer innvilget],MATCH(B40,kommunedata_grunnlag_før_rapportering[row_id],0))</f>
        <v>#N/A</v>
      </c>
      <c r="E40" s="32"/>
      <c r="F40" s="31"/>
      <c r="G40" s="129">
        <f t="shared" si="2"/>
        <v>0</v>
      </c>
    </row>
    <row r="41" spans="2:7" x14ac:dyDescent="0.25">
      <c r="B41" s="62" t="s">
        <v>59</v>
      </c>
      <c r="C41" s="63" t="e">
        <f>INDEX(kommunedata_grunnlag_før_rapportering[Utdannelse / Kurs],MATCH(B41,kommunedata_grunnlag_før_rapportering[row_id],0))</f>
        <v>#N/A</v>
      </c>
      <c r="D41" s="123" t="e">
        <f>INDEX(kommunedata_grunnlag_før_rapportering[Antall personer innvilget],MATCH(B41,kommunedata_grunnlag_før_rapportering[row_id],0))</f>
        <v>#N/A</v>
      </c>
      <c r="E41" s="32"/>
      <c r="F41" s="31"/>
      <c r="G41" s="129">
        <f t="shared" si="2"/>
        <v>0</v>
      </c>
    </row>
    <row r="42" spans="2:7" x14ac:dyDescent="0.25">
      <c r="B42" s="62" t="s">
        <v>58</v>
      </c>
      <c r="C42" s="63" t="e">
        <f>INDEX(kommunedata_grunnlag_før_rapportering[Utdannelse / Kurs],MATCH(B42,kommunedata_grunnlag_før_rapportering[row_id],0))</f>
        <v>#N/A</v>
      </c>
      <c r="D42" s="123" t="e">
        <f>INDEX(kommunedata_grunnlag_før_rapportering[Antall personer innvilget],MATCH(B42,kommunedata_grunnlag_før_rapportering[row_id],0))</f>
        <v>#N/A</v>
      </c>
      <c r="E42" s="32"/>
      <c r="F42" s="31"/>
      <c r="G42" s="129">
        <f t="shared" si="2"/>
        <v>0</v>
      </c>
    </row>
    <row r="43" spans="2:7" x14ac:dyDescent="0.25">
      <c r="B43" s="62" t="s">
        <v>57</v>
      </c>
      <c r="C43" s="63" t="e">
        <f>INDEX(kommunedata_grunnlag_før_rapportering[Utdannelse / Kurs],MATCH(B43,kommunedata_grunnlag_før_rapportering[row_id],0))</f>
        <v>#N/A</v>
      </c>
      <c r="D43" s="123" t="e">
        <f>INDEX(kommunedata_grunnlag_før_rapportering[Antall personer innvilget],MATCH(B43,kommunedata_grunnlag_før_rapportering[row_id],0))</f>
        <v>#N/A</v>
      </c>
      <c r="E43" s="32"/>
      <c r="F43" s="31"/>
      <c r="G43" s="129">
        <f t="shared" si="2"/>
        <v>0</v>
      </c>
    </row>
    <row r="44" spans="2:7" x14ac:dyDescent="0.25">
      <c r="B44" s="62" t="s">
        <v>56</v>
      </c>
      <c r="C44" s="63" t="e">
        <f>INDEX(kommunedata_grunnlag_før_rapportering[Utdannelse / Kurs],MATCH(B44,kommunedata_grunnlag_før_rapportering[row_id],0))</f>
        <v>#N/A</v>
      </c>
      <c r="D44" s="123" t="e">
        <f>INDEX(kommunedata_grunnlag_før_rapportering[Antall personer innvilget],MATCH(B44,kommunedata_grunnlag_før_rapportering[row_id],0))</f>
        <v>#N/A</v>
      </c>
      <c r="E44" s="32"/>
      <c r="F44" s="31"/>
      <c r="G44" s="129">
        <f t="shared" si="2"/>
        <v>0</v>
      </c>
    </row>
    <row r="45" spans="2:7" x14ac:dyDescent="0.25">
      <c r="B45" s="62" t="s">
        <v>55</v>
      </c>
      <c r="C45" s="63" t="e">
        <f>INDEX(kommunedata_grunnlag_før_rapportering[Utdannelse / Kurs],MATCH(B45,kommunedata_grunnlag_før_rapportering[row_id],0))</f>
        <v>#N/A</v>
      </c>
      <c r="D45" s="123" t="e">
        <f>INDEX(kommunedata_grunnlag_før_rapportering[Antall personer innvilget],MATCH(B45,kommunedata_grunnlag_før_rapportering[row_id],0))</f>
        <v>#N/A</v>
      </c>
      <c r="E45" s="32"/>
      <c r="F45" s="31"/>
      <c r="G45" s="129">
        <f t="shared" si="2"/>
        <v>0</v>
      </c>
    </row>
    <row r="46" spans="2:7" ht="16.5" thickBot="1" x14ac:dyDescent="0.3">
      <c r="B46" s="30"/>
      <c r="C46" s="29" t="s">
        <v>54</v>
      </c>
      <c r="D46" s="28" t="e">
        <f>SUM(D38:D45)</f>
        <v>#N/A</v>
      </c>
      <c r="E46" s="28">
        <f>SUM(E38:E45)</f>
        <v>0</v>
      </c>
      <c r="F46" s="27">
        <f>SUM(F38:F45)</f>
        <v>0</v>
      </c>
      <c r="G46" s="26">
        <f>SUM(G38:G45)</f>
        <v>0</v>
      </c>
    </row>
    <row r="47" spans="2:7" ht="16.5" thickBot="1" x14ac:dyDescent="0.3">
      <c r="B47" s="41" t="s">
        <v>32</v>
      </c>
      <c r="C47" s="40" t="s">
        <v>31</v>
      </c>
      <c r="D47" s="39"/>
      <c r="E47" s="39"/>
      <c r="F47" s="39"/>
      <c r="G47" s="126"/>
    </row>
    <row r="48" spans="2:7" x14ac:dyDescent="0.25">
      <c r="B48" s="75" t="s">
        <v>53</v>
      </c>
      <c r="C48" s="76" t="e">
        <f>INDEX(kommunedata_grunnlag_før_rapportering[Utdannelse / Kurs],MATCH(B48,kommunedata_grunnlag_før_rapportering[row_id],0))</f>
        <v>#N/A</v>
      </c>
      <c r="D48" s="123" t="e">
        <f>INDEX(kommunedata_grunnlag_før_rapportering[Antall personer innvilget],MATCH(B48,kommunedata_grunnlag_før_rapportering[row_id],0))</f>
        <v>#N/A</v>
      </c>
      <c r="E48" s="32"/>
      <c r="F48" s="31"/>
      <c r="G48" s="129">
        <f>SUM(E48:F48)</f>
        <v>0</v>
      </c>
    </row>
    <row r="49" spans="2:8" x14ac:dyDescent="0.25">
      <c r="B49" s="62" t="s">
        <v>52</v>
      </c>
      <c r="C49" s="63" t="e">
        <f>INDEX(kommunedata_grunnlag_før_rapportering[Utdannelse / Kurs],MATCH(B49,kommunedata_grunnlag_før_rapportering[row_id],0))</f>
        <v>#N/A</v>
      </c>
      <c r="D49" s="123" t="e">
        <f>INDEX(kommunedata_grunnlag_før_rapportering[Antall personer innvilget],MATCH(B49,kommunedata_grunnlag_før_rapportering[row_id],0))</f>
        <v>#N/A</v>
      </c>
      <c r="E49" s="32"/>
      <c r="F49" s="31"/>
      <c r="G49" s="129">
        <f>SUM(E49:F49)</f>
        <v>0</v>
      </c>
    </row>
    <row r="50" spans="2:8" x14ac:dyDescent="0.25">
      <c r="B50" s="62" t="s">
        <v>51</v>
      </c>
      <c r="C50" s="63" t="e">
        <f>INDEX(kommunedata_grunnlag_før_rapportering[Utdannelse / Kurs],MATCH(B50,kommunedata_grunnlag_før_rapportering[row_id],0))</f>
        <v>#N/A</v>
      </c>
      <c r="D50" s="123" t="e">
        <f>INDEX(kommunedata_grunnlag_før_rapportering[Antall personer innvilget],MATCH(B50,kommunedata_grunnlag_før_rapportering[row_id],0))</f>
        <v>#N/A</v>
      </c>
      <c r="E50" s="32"/>
      <c r="F50" s="31"/>
      <c r="G50" s="129">
        <f>SUM(E50:F50)</f>
        <v>0</v>
      </c>
    </row>
    <row r="51" spans="2:8" x14ac:dyDescent="0.25">
      <c r="B51" s="62" t="s">
        <v>50</v>
      </c>
      <c r="C51" s="63" t="e">
        <f>INDEX(kommunedata_grunnlag_før_rapportering[Utdannelse / Kurs],MATCH(B51,kommunedata_grunnlag_før_rapportering[row_id],0))</f>
        <v>#N/A</v>
      </c>
      <c r="D51" s="123" t="e">
        <f>INDEX(kommunedata_grunnlag_før_rapportering[Antall personer innvilget],MATCH(B51,kommunedata_grunnlag_før_rapportering[row_id],0))</f>
        <v>#N/A</v>
      </c>
      <c r="E51" s="32"/>
      <c r="F51" s="31"/>
      <c r="G51" s="129">
        <f>SUM(E51:F51)</f>
        <v>0</v>
      </c>
    </row>
    <row r="52" spans="2:8" x14ac:dyDescent="0.25">
      <c r="B52" s="62" t="s">
        <v>180</v>
      </c>
      <c r="C52" s="63" t="e">
        <f>INDEX(kommunedata_grunnlag_før_rapportering[Utdannelse / Kurs],MATCH(B52,kommunedata_grunnlag_før_rapportering[row_id],0))</f>
        <v>#N/A</v>
      </c>
      <c r="D52" s="123" t="e">
        <f>INDEX(kommunedata_grunnlag_før_rapportering[Antall personer innvilget],MATCH(B52,kommunedata_grunnlag_før_rapportering[row_id],0))</f>
        <v>#N/A</v>
      </c>
      <c r="E52" s="32"/>
      <c r="F52" s="31"/>
      <c r="G52" s="129">
        <f>SUM(E52:F52)</f>
        <v>0</v>
      </c>
    </row>
    <row r="53" spans="2:8" ht="16.5" thickBot="1" x14ac:dyDescent="0.3">
      <c r="B53" s="30"/>
      <c r="C53" s="29" t="s">
        <v>49</v>
      </c>
      <c r="D53" s="28" t="e">
        <f>SUM(D48:D52)</f>
        <v>#N/A</v>
      </c>
      <c r="E53" s="28">
        <f>SUM(E48:E52)</f>
        <v>0</v>
      </c>
      <c r="F53" s="27">
        <f>SUM(F48:F52)</f>
        <v>0</v>
      </c>
      <c r="G53" s="26">
        <f>SUM(G48:G52)</f>
        <v>0</v>
      </c>
    </row>
    <row r="54" spans="2:8" ht="16.5" thickBot="1" x14ac:dyDescent="0.3">
      <c r="B54" s="41" t="s">
        <v>30</v>
      </c>
      <c r="C54" s="40" t="s">
        <v>29</v>
      </c>
      <c r="D54" s="39"/>
      <c r="E54" s="39"/>
      <c r="F54" s="39"/>
      <c r="G54" s="126"/>
    </row>
    <row r="55" spans="2:8" x14ac:dyDescent="0.25">
      <c r="B55" s="62" t="s">
        <v>48</v>
      </c>
      <c r="C55" s="63" t="e">
        <f>INDEX(kommunedata_grunnlag_før_rapportering[Utdannelse / Kurs],MATCH(B55,kommunedata_grunnlag_før_rapportering[row_id],0))</f>
        <v>#N/A</v>
      </c>
      <c r="D55" s="124" t="e">
        <f>INDEX(kommunedata_grunnlag_før_rapportering[Antall personer innvilget],MATCH(B55,kommunedata_grunnlag_før_rapportering[row_id],0))</f>
        <v>#N/A</v>
      </c>
      <c r="E55" s="34"/>
      <c r="F55" s="33"/>
      <c r="G55" s="129">
        <f>SUM(E55:F55)</f>
        <v>0</v>
      </c>
    </row>
    <row r="56" spans="2:8" x14ac:dyDescent="0.25">
      <c r="B56" s="62" t="s">
        <v>47</v>
      </c>
      <c r="C56" s="63" t="e">
        <f>INDEX(kommunedata_grunnlag_før_rapportering[Utdannelse / Kurs],MATCH(B56,kommunedata_grunnlag_før_rapportering[row_id],0))</f>
        <v>#N/A</v>
      </c>
      <c r="D56" s="124" t="e">
        <f>INDEX(kommunedata_grunnlag_før_rapportering[Antall personer innvilget],MATCH(B56,kommunedata_grunnlag_før_rapportering[row_id],0))</f>
        <v>#N/A</v>
      </c>
      <c r="E56" s="34"/>
      <c r="F56" s="33"/>
      <c r="G56" s="129">
        <f>SUM(E56:F56)</f>
        <v>0</v>
      </c>
    </row>
    <row r="57" spans="2:8" x14ac:dyDescent="0.25">
      <c r="B57" s="62" t="s">
        <v>101</v>
      </c>
      <c r="C57" s="63" t="e">
        <f>INDEX(kommunedata_grunnlag_før_rapportering[Utdannelse / Kurs],MATCH(B57,kommunedata_grunnlag_før_rapportering[row_id],0))</f>
        <v>#N/A</v>
      </c>
      <c r="D57" s="124" t="e">
        <f>INDEX(kommunedata_grunnlag_før_rapportering[Antall personer innvilget],MATCH(B57,kommunedata_grunnlag_før_rapportering[row_id],0))</f>
        <v>#N/A</v>
      </c>
      <c r="E57" s="34"/>
      <c r="F57" s="33"/>
      <c r="G57" s="129">
        <f>SUM(E57:F57)</f>
        <v>0</v>
      </c>
    </row>
    <row r="58" spans="2:8" ht="16.5" thickBot="1" x14ac:dyDescent="0.3">
      <c r="B58" s="30"/>
      <c r="C58" s="29" t="s">
        <v>46</v>
      </c>
      <c r="D58" s="28" t="e">
        <f>SUM(D55:D57)</f>
        <v>#N/A</v>
      </c>
      <c r="E58" s="28">
        <f>SUM(E55:E57)</f>
        <v>0</v>
      </c>
      <c r="F58" s="27">
        <f>SUM(F55:F57)</f>
        <v>0</v>
      </c>
      <c r="G58" s="26">
        <f>SUM(G55:G57)</f>
        <v>0</v>
      </c>
    </row>
    <row r="59" spans="2:8" ht="15.75" x14ac:dyDescent="0.25">
      <c r="B59" s="38" t="s">
        <v>28</v>
      </c>
      <c r="C59" s="37" t="s">
        <v>27</v>
      </c>
      <c r="D59" s="36"/>
      <c r="E59" s="36"/>
      <c r="F59" s="36"/>
      <c r="G59" s="130"/>
      <c r="H59" s="35" t="s">
        <v>45</v>
      </c>
    </row>
    <row r="60" spans="2:8" x14ac:dyDescent="0.25">
      <c r="B60" s="62" t="s">
        <v>251</v>
      </c>
      <c r="C60" s="118" t="s">
        <v>44</v>
      </c>
      <c r="D60" s="112"/>
      <c r="E60" s="34"/>
      <c r="F60" s="33"/>
      <c r="G60" s="129">
        <f>SUM(E60:F60)</f>
        <v>0</v>
      </c>
      <c r="H60" s="119"/>
    </row>
    <row r="61" spans="2:8" x14ac:dyDescent="0.25">
      <c r="B61" s="62" t="s">
        <v>252</v>
      </c>
      <c r="C61" s="118" t="s">
        <v>44</v>
      </c>
      <c r="D61" s="112"/>
      <c r="E61" s="34"/>
      <c r="F61" s="33"/>
      <c r="G61" s="129">
        <f>SUM(E61:F61)</f>
        <v>0</v>
      </c>
      <c r="H61" s="120"/>
    </row>
    <row r="62" spans="2:8" ht="15.75" thickBot="1" x14ac:dyDescent="0.3">
      <c r="B62" s="62" t="s">
        <v>253</v>
      </c>
      <c r="C62" s="118" t="s">
        <v>44</v>
      </c>
      <c r="D62" s="113"/>
      <c r="E62" s="32"/>
      <c r="F62" s="31"/>
      <c r="G62" s="129">
        <f>SUM(E62:F62)</f>
        <v>0</v>
      </c>
      <c r="H62" s="121"/>
    </row>
    <row r="63" spans="2:8" ht="16.5" thickBot="1" x14ac:dyDescent="0.3">
      <c r="B63" s="30"/>
      <c r="C63" s="29" t="s">
        <v>43</v>
      </c>
      <c r="D63" s="28">
        <f>SUM(D60:D62)</f>
        <v>0</v>
      </c>
      <c r="E63" s="28">
        <f>SUM(E60:E62)</f>
        <v>0</v>
      </c>
      <c r="F63" s="27">
        <f>SUM(F60:F62)</f>
        <v>0</v>
      </c>
      <c r="G63" s="26">
        <f>SUM(G60:G62)</f>
        <v>0</v>
      </c>
    </row>
    <row r="64" spans="2:8" ht="19.5" thickBot="1" x14ac:dyDescent="0.3">
      <c r="B64" s="78"/>
      <c r="C64" s="79" t="s">
        <v>42</v>
      </c>
      <c r="D64" s="80" t="e">
        <f>D15+D23+D34+D46+D53+D58</f>
        <v>#N/A</v>
      </c>
      <c r="E64" s="81">
        <f>E15+E23+E34+E46+E53+E58</f>
        <v>0</v>
      </c>
      <c r="F64" s="81">
        <f>F15+F23+F34+F46+F53+F58</f>
        <v>0</v>
      </c>
      <c r="G64" s="82">
        <f>G15+G23+G34+G46+G53+G58</f>
        <v>0</v>
      </c>
    </row>
    <row r="65" spans="2:7" ht="24.95" customHeight="1" thickBot="1" x14ac:dyDescent="0.35">
      <c r="B65" s="10"/>
      <c r="C65" s="161" t="s">
        <v>41</v>
      </c>
      <c r="D65" s="9"/>
      <c r="E65" s="9"/>
      <c r="F65" s="9"/>
      <c r="G65" s="8"/>
    </row>
    <row r="66" spans="2:7" x14ac:dyDescent="0.25">
      <c r="B66" s="83"/>
      <c r="C66" s="84"/>
      <c r="D66" s="66" t="s">
        <v>1</v>
      </c>
      <c r="E66" s="67"/>
      <c r="F66" s="67"/>
      <c r="G66" s="92"/>
    </row>
    <row r="67" spans="2:7" ht="30.75" thickBot="1" x14ac:dyDescent="0.3">
      <c r="B67" s="86"/>
      <c r="C67" s="87"/>
      <c r="D67" s="72" t="s">
        <v>168</v>
      </c>
      <c r="E67" s="73" t="s">
        <v>186</v>
      </c>
      <c r="F67" s="74" t="s">
        <v>166</v>
      </c>
      <c r="G67" s="93" t="s">
        <v>0</v>
      </c>
    </row>
    <row r="68" spans="2:7" ht="29.1" customHeight="1" x14ac:dyDescent="0.25">
      <c r="B68" s="88" t="s">
        <v>40</v>
      </c>
      <c r="C68" s="89" t="s">
        <v>39</v>
      </c>
      <c r="D68" s="107">
        <f>SUMIFS(kommunedata_grunnlag_før_rapportering[Totalt beløp det søkes om til tiltaket],kommunedata_grunnlag_før_rapportering[section],$C68)</f>
        <v>0</v>
      </c>
      <c r="E68" s="107">
        <f>SUMIFS(kommunedata_grunnlag_før_rapportering[Innvilget tilskudd til utbetaling],kommunedata_grunnlag_før_rapportering[section],$C68)</f>
        <v>0</v>
      </c>
      <c r="F68" s="108">
        <f>SUMIFS(kommunedata_grunnlag_før_rapportering[Totalt innvilget beløp (Autosummert)],kommunedata_grunnlag_før_rapportering[section],$C68)</f>
        <v>0</v>
      </c>
      <c r="G68" s="165"/>
    </row>
    <row r="69" spans="2:7" ht="29.1" customHeight="1" x14ac:dyDescent="0.25">
      <c r="B69" s="90" t="s">
        <v>38</v>
      </c>
      <c r="C69" s="91" t="s">
        <v>37</v>
      </c>
      <c r="D69" s="107">
        <f>SUMIFS(kommunedata_grunnlag_før_rapportering[Totalt beløp det søkes om til tiltaket],kommunedata_grunnlag_før_rapportering[section],$C69)</f>
        <v>0</v>
      </c>
      <c r="E69" s="107">
        <f>SUMIFS(kommunedata_grunnlag_før_rapportering[Innvilget tilskudd til utbetaling],kommunedata_grunnlag_før_rapportering[section],$C69)</f>
        <v>0</v>
      </c>
      <c r="F69" s="108">
        <f>SUMIFS(kommunedata_grunnlag_før_rapportering[Totalt innvilget beløp (Autosummert)],kommunedata_grunnlag_før_rapportering[section],$C69)</f>
        <v>0</v>
      </c>
      <c r="G69" s="166"/>
    </row>
    <row r="70" spans="2:7" ht="29.1" customHeight="1" x14ac:dyDescent="0.25">
      <c r="B70" s="90" t="s">
        <v>36</v>
      </c>
      <c r="C70" s="91" t="s">
        <v>35</v>
      </c>
      <c r="D70" s="107">
        <f>SUMIFS(kommunedata_grunnlag_før_rapportering[Totalt beløp det søkes om til tiltaket],kommunedata_grunnlag_før_rapportering[section],$C70)</f>
        <v>0</v>
      </c>
      <c r="E70" s="107">
        <f>SUMIFS(kommunedata_grunnlag_før_rapportering[Innvilget tilskudd til utbetaling],kommunedata_grunnlag_før_rapportering[section],$C70)</f>
        <v>0</v>
      </c>
      <c r="F70" s="108">
        <f>SUMIFS(kommunedata_grunnlag_før_rapportering[Totalt innvilget beløp (Autosummert)],kommunedata_grunnlag_før_rapportering[section],$C70)</f>
        <v>0</v>
      </c>
      <c r="G70" s="166"/>
    </row>
    <row r="71" spans="2:7" ht="29.1" customHeight="1" x14ac:dyDescent="0.25">
      <c r="B71" s="90" t="s">
        <v>34</v>
      </c>
      <c r="C71" s="91" t="s">
        <v>33</v>
      </c>
      <c r="D71" s="107">
        <f>SUMIFS(kommunedata_grunnlag_før_rapportering[Totalt beløp det søkes om til tiltaket],kommunedata_grunnlag_før_rapportering[section],$C71)</f>
        <v>0</v>
      </c>
      <c r="E71" s="107">
        <f>SUMIFS(kommunedata_grunnlag_før_rapportering[Innvilget tilskudd til utbetaling],kommunedata_grunnlag_før_rapportering[section],$C71)</f>
        <v>0</v>
      </c>
      <c r="F71" s="108">
        <f>SUMIFS(kommunedata_grunnlag_før_rapportering[Totalt innvilget beløp (Autosummert)],kommunedata_grunnlag_før_rapportering[section],$C71)</f>
        <v>0</v>
      </c>
      <c r="G71" s="166"/>
    </row>
    <row r="72" spans="2:7" ht="29.1" customHeight="1" x14ac:dyDescent="0.25">
      <c r="B72" s="90" t="s">
        <v>32</v>
      </c>
      <c r="C72" s="91" t="s">
        <v>31</v>
      </c>
      <c r="D72" s="107">
        <f>SUMIFS(kommunedata_grunnlag_før_rapportering[Totalt beløp det søkes om til tiltaket],kommunedata_grunnlag_før_rapportering[section],$C72)</f>
        <v>0</v>
      </c>
      <c r="E72" s="107">
        <f>SUMIFS(kommunedata_grunnlag_før_rapportering[Innvilget tilskudd til utbetaling],kommunedata_grunnlag_før_rapportering[section],$C72)</f>
        <v>0</v>
      </c>
      <c r="F72" s="108">
        <f>SUMIFS(kommunedata_grunnlag_før_rapportering[Totalt innvilget beløp (Autosummert)],kommunedata_grunnlag_før_rapportering[section],$C72)</f>
        <v>0</v>
      </c>
      <c r="G72" s="166"/>
    </row>
    <row r="73" spans="2:7" ht="29.1" customHeight="1" x14ac:dyDescent="0.25">
      <c r="B73" s="90" t="s">
        <v>30</v>
      </c>
      <c r="C73" s="91" t="s">
        <v>29</v>
      </c>
      <c r="D73" s="107">
        <f>SUMIFS(kommunedata_grunnlag_før_rapportering[Totalt beløp det søkes om til tiltaket],kommunedata_grunnlag_før_rapportering[section],$C73)</f>
        <v>0</v>
      </c>
      <c r="E73" s="107">
        <f>SUMIFS(kommunedata_grunnlag_før_rapportering[Innvilget tilskudd til utbetaling],kommunedata_grunnlag_før_rapportering[section],$C73)</f>
        <v>0</v>
      </c>
      <c r="F73" s="108">
        <f>SUMIFS(kommunedata_grunnlag_før_rapportering[Totalt innvilget beløp (Autosummert)],kommunedata_grunnlag_før_rapportering[section],$C73)</f>
        <v>0</v>
      </c>
      <c r="G73" s="166"/>
    </row>
    <row r="74" spans="2:7" ht="29.1" customHeight="1" x14ac:dyDescent="0.25">
      <c r="B74" s="90" t="s">
        <v>28</v>
      </c>
      <c r="C74" s="91" t="s">
        <v>27</v>
      </c>
      <c r="D74" s="167"/>
      <c r="E74" s="167"/>
      <c r="F74" s="168"/>
      <c r="G74" s="166"/>
    </row>
    <row r="75" spans="2:7" ht="16.5" thickBot="1" x14ac:dyDescent="0.3">
      <c r="B75" s="25"/>
      <c r="C75" s="106" t="s">
        <v>139</v>
      </c>
      <c r="D75" s="24">
        <f>SUM(D68:D74)</f>
        <v>0</v>
      </c>
      <c r="E75" s="24">
        <f>SUM(E68:E74)</f>
        <v>0</v>
      </c>
      <c r="F75" s="23">
        <f>SUM(F68:F74)</f>
        <v>0</v>
      </c>
      <c r="G75" s="22">
        <f>SUM(G68:G74)</f>
        <v>0</v>
      </c>
    </row>
    <row r="76" spans="2:7" x14ac:dyDescent="0.25">
      <c r="B76"/>
      <c r="C76"/>
      <c r="G76"/>
    </row>
    <row r="77" spans="2:7" x14ac:dyDescent="0.25">
      <c r="B77"/>
      <c r="C77"/>
      <c r="G77"/>
    </row>
    <row r="78" spans="2:7" ht="15.75" thickBot="1" x14ac:dyDescent="0.3">
      <c r="G78"/>
    </row>
    <row r="79" spans="2:7" ht="19.5" thickBot="1" x14ac:dyDescent="0.3">
      <c r="B79" s="14"/>
      <c r="C79" s="13" t="s">
        <v>25</v>
      </c>
      <c r="D79" s="12"/>
      <c r="E79" s="12"/>
      <c r="F79" s="12"/>
      <c r="G79" s="11"/>
    </row>
    <row r="80" spans="2:7" x14ac:dyDescent="0.25">
      <c r="B80" s="94"/>
      <c r="C80" s="65"/>
      <c r="D80" s="66"/>
      <c r="E80" s="66" t="str">
        <f>$E$10</f>
        <v>Måloppnåelse (antall ansatte)</v>
      </c>
      <c r="F80" s="85"/>
      <c r="G80" s="97"/>
    </row>
    <row r="81" spans="2:7" ht="45" x14ac:dyDescent="0.25">
      <c r="B81" s="95"/>
      <c r="C81" s="96"/>
      <c r="D81" s="142" t="s">
        <v>24</v>
      </c>
      <c r="E81" s="98" t="s">
        <v>23</v>
      </c>
      <c r="F81" s="99" t="s">
        <v>22</v>
      </c>
      <c r="G81" s="100" t="s">
        <v>21</v>
      </c>
    </row>
    <row r="82" spans="2:7" x14ac:dyDescent="0.25">
      <c r="B82" s="62" t="s">
        <v>20</v>
      </c>
      <c r="C82" s="63" t="e">
        <f>INDEX(kommunedata_grunnlag_før_rapportering[Utdannelse / Kurs],MATCH(B82,kommunedata_grunnlag_før_rapportering[row_id],0))</f>
        <v>#N/A</v>
      </c>
      <c r="D82" s="138" t="e">
        <f>INDEX(kommunedata_grunnlag_før_rapportering[Antall personer innvilget],MATCH(B82,kommunedata_grunnlag_før_rapportering[row_id],0))</f>
        <v>#N/A</v>
      </c>
      <c r="E82" s="21"/>
      <c r="F82" s="20"/>
      <c r="G82" s="129">
        <f>SUM(E82:F82)</f>
        <v>0</v>
      </c>
    </row>
    <row r="83" spans="2:7" x14ac:dyDescent="0.25">
      <c r="B83" s="62" t="s">
        <v>19</v>
      </c>
      <c r="C83" s="63" t="e">
        <f>INDEX(kommunedata_grunnlag_før_rapportering[Utdannelse / Kurs],MATCH(B83,kommunedata_grunnlag_før_rapportering[row_id],0))</f>
        <v>#N/A</v>
      </c>
      <c r="D83" s="138" t="e">
        <f>INDEX(kommunedata_grunnlag_før_rapportering[Antall personer innvilget],MATCH(B83,kommunedata_grunnlag_før_rapportering[row_id],0))</f>
        <v>#N/A</v>
      </c>
      <c r="E83" s="21"/>
      <c r="F83" s="20"/>
      <c r="G83" s="129">
        <f>SUM(E83:F83)</f>
        <v>0</v>
      </c>
    </row>
    <row r="84" spans="2:7" x14ac:dyDescent="0.25">
      <c r="B84" s="62" t="s">
        <v>18</v>
      </c>
      <c r="C84" s="63" t="e">
        <f>INDEX(kommunedata_grunnlag_før_rapportering[Utdannelse / Kurs],MATCH(B84,kommunedata_grunnlag_før_rapportering[row_id],0))</f>
        <v>#N/A</v>
      </c>
      <c r="D84" s="138" t="e">
        <f>INDEX(kommunedata_grunnlag_før_rapportering[Antall personer innvilget],MATCH(B84,kommunedata_grunnlag_før_rapportering[row_id],0))</f>
        <v>#N/A</v>
      </c>
      <c r="E84" s="21"/>
      <c r="F84" s="20"/>
      <c r="G84" s="129">
        <f>SUM(E84:F84)</f>
        <v>0</v>
      </c>
    </row>
    <row r="85" spans="2:7" ht="15.75" thickBot="1" x14ac:dyDescent="0.3">
      <c r="B85" s="19"/>
      <c r="C85" s="18"/>
      <c r="D85" s="139" t="e">
        <f>SUM(D82:D84)</f>
        <v>#N/A</v>
      </c>
      <c r="E85" s="17">
        <f>SUM(E82:E84)</f>
        <v>0</v>
      </c>
      <c r="F85" s="16">
        <f>SUM(F82:F84)</f>
        <v>0</v>
      </c>
      <c r="G85" s="15">
        <f>SUM(G82:G84)</f>
        <v>0</v>
      </c>
    </row>
    <row r="86" spans="2:7" ht="19.5" thickBot="1" x14ac:dyDescent="0.3">
      <c r="B86" s="14"/>
      <c r="C86" s="13" t="s">
        <v>17</v>
      </c>
      <c r="D86" s="12"/>
      <c r="E86" s="12"/>
      <c r="F86" s="12"/>
      <c r="G86" s="11"/>
    </row>
    <row r="87" spans="2:7" x14ac:dyDescent="0.25">
      <c r="B87" s="101"/>
      <c r="C87" s="102"/>
      <c r="D87" s="66" t="s">
        <v>1</v>
      </c>
      <c r="E87" s="67"/>
      <c r="F87" s="67"/>
      <c r="G87" s="92"/>
    </row>
    <row r="88" spans="2:7" ht="30.75" thickBot="1" x14ac:dyDescent="0.3">
      <c r="B88" s="83"/>
      <c r="C88" s="103"/>
      <c r="D88" s="72" t="s">
        <v>168</v>
      </c>
      <c r="E88" s="73" t="s">
        <v>186</v>
      </c>
      <c r="F88" s="74" t="s">
        <v>166</v>
      </c>
      <c r="G88" s="93" t="s">
        <v>0</v>
      </c>
    </row>
    <row r="89" spans="2:7" ht="30" customHeight="1" thickBot="1" x14ac:dyDescent="0.3">
      <c r="B89" s="104" t="s">
        <v>26</v>
      </c>
      <c r="C89" s="105"/>
      <c r="D89" s="109">
        <f>SUMIFS(kommunedata_grunnlag_før_rapportering[Totalt beløp det søkes om til tiltaket],kommunedata_grunnlag_før_rapportering[category],$C79)</f>
        <v>0</v>
      </c>
      <c r="E89" s="110">
        <f>SUMIFS(kommunedata_grunnlag_før_rapportering[Innvilget tilskudd til utbetaling],kommunedata_grunnlag_før_rapportering[category],$C79)</f>
        <v>0</v>
      </c>
      <c r="F89" s="111">
        <f>SUMIFS(kommunedata_grunnlag_før_rapportering[Totalt innvilget beløp (Autosummert)],kommunedata_grunnlag_før_rapportering[category],$C79)</f>
        <v>0</v>
      </c>
      <c r="G89" s="169"/>
    </row>
    <row r="90" spans="2:7" x14ac:dyDescent="0.25">
      <c r="B90"/>
      <c r="C90"/>
      <c r="G90"/>
    </row>
    <row r="91" spans="2:7" x14ac:dyDescent="0.25">
      <c r="B91"/>
      <c r="C91"/>
      <c r="G91"/>
    </row>
    <row r="92" spans="2:7" ht="15.75" thickBot="1" x14ac:dyDescent="0.3">
      <c r="G92"/>
    </row>
    <row r="93" spans="2:7" ht="19.5" thickBot="1" x14ac:dyDescent="0.3">
      <c r="B93" s="10" t="s">
        <v>16</v>
      </c>
      <c r="C93" s="9" t="s">
        <v>15</v>
      </c>
      <c r="D93" s="9"/>
      <c r="E93" s="9"/>
      <c r="F93" s="9"/>
      <c r="G93" s="8"/>
    </row>
    <row r="94" spans="2:7" ht="30" customHeight="1" x14ac:dyDescent="0.25">
      <c r="B94" s="58" t="s">
        <v>14</v>
      </c>
      <c r="C94" s="59" t="s">
        <v>13</v>
      </c>
      <c r="D94" s="211" t="s">
        <v>249</v>
      </c>
      <c r="E94" s="211"/>
      <c r="F94" s="211" t="s">
        <v>250</v>
      </c>
      <c r="G94" s="212"/>
    </row>
    <row r="95" spans="2:7" ht="15.75" x14ac:dyDescent="0.25">
      <c r="B95" s="56"/>
      <c r="C95" s="57"/>
      <c r="D95" s="172" t="s">
        <v>162</v>
      </c>
      <c r="E95" s="173"/>
      <c r="F95" s="172" t="s">
        <v>162</v>
      </c>
      <c r="G95" s="174"/>
    </row>
    <row r="96" spans="2:7" x14ac:dyDescent="0.25">
      <c r="B96" s="115" t="s">
        <v>12</v>
      </c>
      <c r="C96" s="141" t="s">
        <v>239</v>
      </c>
      <c r="D96" s="117">
        <f>SUMIFS(prosjekttema_og_tittel[tema inngår i prosjektsøknad],prosjekttema_og_tittel[rowTypeId - prosjekttema],B96)</f>
        <v>0</v>
      </c>
      <c r="E96" s="175"/>
      <c r="F96" s="117">
        <f>SUMIFS(prosjekttema_og_tittel[prosjekttema inngår i prosjektsøknad som har fått innvilgede midler],prosjekttema_og_tittel[rowTypeId - prosjekttema],B96)</f>
        <v>0</v>
      </c>
      <c r="G96" s="125"/>
    </row>
    <row r="97" spans="2:8" x14ac:dyDescent="0.25">
      <c r="B97" s="116" t="s">
        <v>11</v>
      </c>
      <c r="C97" s="141" t="s">
        <v>240</v>
      </c>
      <c r="D97" s="117">
        <f>SUMIFS(prosjekttema_og_tittel[tema inngår i prosjektsøknad],prosjekttema_og_tittel[rowTypeId - prosjekttema],B97)</f>
        <v>0</v>
      </c>
      <c r="E97" s="175"/>
      <c r="F97" s="117">
        <f>SUMIFS(prosjekttema_og_tittel[prosjekttema inngår i prosjektsøknad som har fått innvilgede midler],prosjekttema_og_tittel[rowTypeId - prosjekttema],B97)</f>
        <v>0</v>
      </c>
      <c r="G97" s="125"/>
    </row>
    <row r="98" spans="2:8" x14ac:dyDescent="0.25">
      <c r="B98" s="116" t="s">
        <v>10</v>
      </c>
      <c r="C98" s="141" t="s">
        <v>241</v>
      </c>
      <c r="D98" s="117">
        <f>SUMIFS(prosjekttema_og_tittel[tema inngår i prosjektsøknad],prosjekttema_og_tittel[rowTypeId - prosjekttema],B98)</f>
        <v>0</v>
      </c>
      <c r="E98" s="175"/>
      <c r="F98" s="117">
        <f>SUMIFS(prosjekttema_og_tittel[prosjekttema inngår i prosjektsøknad som har fått innvilgede midler],prosjekttema_og_tittel[rowTypeId - prosjekttema],B98)</f>
        <v>0</v>
      </c>
      <c r="G98" s="125"/>
    </row>
    <row r="99" spans="2:8" x14ac:dyDescent="0.25">
      <c r="B99" s="116" t="s">
        <v>9</v>
      </c>
      <c r="C99" s="141" t="s">
        <v>242</v>
      </c>
      <c r="D99" s="117">
        <f>SUMIFS(prosjekttema_og_tittel[tema inngår i prosjektsøknad],prosjekttema_og_tittel[rowTypeId - prosjekttema],B99)</f>
        <v>0</v>
      </c>
      <c r="E99" s="175"/>
      <c r="F99" s="117">
        <f>SUMIFS(prosjekttema_og_tittel[prosjekttema inngår i prosjektsøknad som har fått innvilgede midler],prosjekttema_og_tittel[rowTypeId - prosjekttema],B99)</f>
        <v>0</v>
      </c>
      <c r="G99" s="125"/>
    </row>
    <row r="100" spans="2:8" x14ac:dyDescent="0.25">
      <c r="B100" s="116" t="s">
        <v>8</v>
      </c>
      <c r="C100" s="141" t="s">
        <v>243</v>
      </c>
      <c r="D100" s="117">
        <f>SUMIFS(prosjekttema_og_tittel[tema inngår i prosjektsøknad],prosjekttema_og_tittel[rowTypeId - prosjekttema],B100)</f>
        <v>0</v>
      </c>
      <c r="E100" s="175"/>
      <c r="F100" s="117">
        <f>SUMIFS(prosjekttema_og_tittel[prosjekttema inngår i prosjektsøknad som har fått innvilgede midler],prosjekttema_og_tittel[rowTypeId - prosjekttema],B100)</f>
        <v>0</v>
      </c>
      <c r="G100" s="125"/>
    </row>
    <row r="101" spans="2:8" x14ac:dyDescent="0.25">
      <c r="B101" s="116" t="s">
        <v>7</v>
      </c>
      <c r="C101" s="141" t="s">
        <v>244</v>
      </c>
      <c r="D101" s="117">
        <f>SUMIFS(prosjekttema_og_tittel[tema inngår i prosjektsøknad],prosjekttema_og_tittel[rowTypeId - prosjekttema],B101)</f>
        <v>0</v>
      </c>
      <c r="E101" s="175"/>
      <c r="F101" s="117">
        <f>SUMIFS(prosjekttema_og_tittel[prosjekttema inngår i prosjektsøknad som har fått innvilgede midler],prosjekttema_og_tittel[rowTypeId - prosjekttema],B101)</f>
        <v>0</v>
      </c>
      <c r="G101" s="125"/>
    </row>
    <row r="102" spans="2:8" x14ac:dyDescent="0.25">
      <c r="B102" s="116" t="s">
        <v>6</v>
      </c>
      <c r="C102" s="141" t="s">
        <v>245</v>
      </c>
      <c r="D102" s="117">
        <f>SUMIFS(prosjekttema_og_tittel[tema inngår i prosjektsøknad],prosjekttema_og_tittel[rowTypeId - prosjekttema],B102)</f>
        <v>0</v>
      </c>
      <c r="E102" s="175"/>
      <c r="F102" s="117">
        <f>SUMIFS(prosjekttema_og_tittel[prosjekttema inngår i prosjektsøknad som har fått innvilgede midler],prosjekttema_og_tittel[rowTypeId - prosjekttema],B102)</f>
        <v>0</v>
      </c>
      <c r="G102" s="125"/>
    </row>
    <row r="103" spans="2:8" ht="15.75" thickBot="1" x14ac:dyDescent="0.3">
      <c r="B103" s="116" t="s">
        <v>5</v>
      </c>
      <c r="C103" s="141" t="s">
        <v>181</v>
      </c>
      <c r="D103" s="176">
        <f>SUMIFS(prosjekttema_og_tittel[tema inngår i prosjektsøknad],prosjekttema_og_tittel[rowTypeId - prosjekttema],B103)</f>
        <v>0</v>
      </c>
      <c r="E103" s="177"/>
      <c r="F103" s="117">
        <f>SUMIFS(prosjekttema_og_tittel[prosjekttema inngår i prosjektsøknad som har fått innvilgede midler],prosjekttema_og_tittel[rowTypeId - prosjekttema],B103)</f>
        <v>0</v>
      </c>
      <c r="G103" s="178"/>
    </row>
    <row r="104" spans="2:8" ht="19.5" thickBot="1" x14ac:dyDescent="0.3">
      <c r="B104" s="7"/>
      <c r="C104" s="6" t="s">
        <v>4</v>
      </c>
      <c r="D104" s="5"/>
      <c r="E104" s="5"/>
      <c r="F104" s="5"/>
      <c r="G104" s="4"/>
    </row>
    <row r="105" spans="2:8" ht="15.75" thickBot="1" x14ac:dyDescent="0.3">
      <c r="B105" s="101"/>
      <c r="C105" s="102"/>
      <c r="D105" s="66" t="s">
        <v>1</v>
      </c>
      <c r="E105" s="67"/>
      <c r="F105" s="67"/>
      <c r="G105" s="92"/>
    </row>
    <row r="106" spans="2:8" ht="30.75" thickBot="1" x14ac:dyDescent="0.3">
      <c r="B106" s="86"/>
      <c r="C106" s="87"/>
      <c r="D106" s="72" t="s">
        <v>168</v>
      </c>
      <c r="E106" s="73" t="s">
        <v>186</v>
      </c>
      <c r="F106" s="74" t="s">
        <v>3</v>
      </c>
      <c r="G106" s="140" t="s">
        <v>0</v>
      </c>
      <c r="H106" s="132" t="s">
        <v>167</v>
      </c>
    </row>
    <row r="107" spans="2:8" ht="45" customHeight="1" x14ac:dyDescent="0.25">
      <c r="B107" s="88" t="s">
        <v>110</v>
      </c>
      <c r="C107" s="89" t="str">
        <f>INDEX(prosjekttema_og_tittel[prosjekt],MATCH(B107,prosjekttema_og_tittel[rowId - prosjektSøknadsbeløp],0))</f>
        <v/>
      </c>
      <c r="D107" s="107">
        <f>SUMIFS(kommunedata_grunnlag_før_rapportering[Totalt beløp det søkes om til tiltaket],kommunedata_grunnlag_før_rapportering[row_id],$B107)</f>
        <v>0</v>
      </c>
      <c r="E107" s="107">
        <f>SUMIFS(kommunedata_grunnlag_før_rapportering[Innvilget tilskudd til utbetaling],kommunedata_grunnlag_før_rapportering[row_id],$B107)</f>
        <v>0</v>
      </c>
      <c r="F107" s="108">
        <f>SUMIFS(kommunedata_grunnlag_før_rapportering[Totalt innvilget beløp (Autosummert)],kommunedata_grunnlag_før_rapportering[row_id],$B107)</f>
        <v>0</v>
      </c>
      <c r="G107" s="170"/>
      <c r="H107" s="133"/>
    </row>
    <row r="108" spans="2:8" ht="45" customHeight="1" x14ac:dyDescent="0.25">
      <c r="B108" s="90" t="s">
        <v>119</v>
      </c>
      <c r="C108" s="91" t="str">
        <f>INDEX(prosjekttema_og_tittel[prosjekt],MATCH(B108,prosjekttema_og_tittel[rowId - prosjektSøknadsbeløp],0))</f>
        <v/>
      </c>
      <c r="D108" s="107">
        <f>SUMIFS(kommunedata_grunnlag_før_rapportering[Totalt beløp det søkes om til tiltaket],kommunedata_grunnlag_før_rapportering[row_id],$B108)</f>
        <v>0</v>
      </c>
      <c r="E108" s="107">
        <f>SUMIFS(kommunedata_grunnlag_før_rapportering[Innvilget tilskudd til utbetaling],kommunedata_grunnlag_før_rapportering[row_id],$B108)</f>
        <v>0</v>
      </c>
      <c r="F108" s="108">
        <f>SUMIFS(kommunedata_grunnlag_før_rapportering[Totalt innvilget beløp (Autosummert)],kommunedata_grunnlag_før_rapportering[row_id],$B108)</f>
        <v>0</v>
      </c>
      <c r="G108" s="166"/>
      <c r="H108" s="134"/>
    </row>
    <row r="109" spans="2:8" ht="45" customHeight="1" x14ac:dyDescent="0.25">
      <c r="B109" s="90" t="s">
        <v>128</v>
      </c>
      <c r="C109" s="91" t="str">
        <f>INDEX(prosjekttema_og_tittel[prosjekt],MATCH(B109,prosjekttema_og_tittel[rowId - prosjektSøknadsbeløp],0))</f>
        <v/>
      </c>
      <c r="D109" s="107">
        <f>SUMIFS(kommunedata_grunnlag_før_rapportering[Totalt beløp det søkes om til tiltaket],kommunedata_grunnlag_før_rapportering[row_id],$B109)</f>
        <v>0</v>
      </c>
      <c r="E109" s="107">
        <f>SUMIFS(kommunedata_grunnlag_før_rapportering[Innvilget tilskudd til utbetaling],kommunedata_grunnlag_før_rapportering[row_id],$B109)</f>
        <v>0</v>
      </c>
      <c r="F109" s="108">
        <f>SUMIFS(kommunedata_grunnlag_før_rapportering[Totalt innvilget beløp (Autosummert)],kommunedata_grunnlag_før_rapportering[row_id],$B109)</f>
        <v>0</v>
      </c>
      <c r="G109" s="166"/>
      <c r="H109" s="134"/>
    </row>
    <row r="110" spans="2:8" ht="45" customHeight="1" x14ac:dyDescent="0.25">
      <c r="B110" s="90" t="s">
        <v>140</v>
      </c>
      <c r="C110" s="91" t="str">
        <f>INDEX(prosjekttema_og_tittel[prosjekt],MATCH(B110,prosjekttema_og_tittel[rowId - prosjektSøknadsbeløp],0))</f>
        <v/>
      </c>
      <c r="D110" s="107">
        <f>SUMIFS(kommunedata_grunnlag_før_rapportering[Totalt beløp det søkes om til tiltaket],kommunedata_grunnlag_før_rapportering[row_id],$B110)</f>
        <v>0</v>
      </c>
      <c r="E110" s="107">
        <f>SUMIFS(kommunedata_grunnlag_før_rapportering[Innvilget tilskudd til utbetaling],kommunedata_grunnlag_før_rapportering[row_id],$B110)</f>
        <v>0</v>
      </c>
      <c r="F110" s="108">
        <f>SUMIFS(kommunedata_grunnlag_før_rapportering[Totalt innvilget beløp (Autosummert)],kommunedata_grunnlag_før_rapportering[row_id],$B110)</f>
        <v>0</v>
      </c>
      <c r="G110" s="166"/>
      <c r="H110" s="134"/>
    </row>
    <row r="111" spans="2:8" ht="45" customHeight="1" x14ac:dyDescent="0.25">
      <c r="B111" s="90" t="s">
        <v>141</v>
      </c>
      <c r="C111" s="91" t="str">
        <f>INDEX(prosjekttema_og_tittel[prosjekt],MATCH(B111,prosjekttema_og_tittel[rowId - prosjektSøknadsbeløp],0))</f>
        <v/>
      </c>
      <c r="D111" s="107">
        <f>SUMIFS(kommunedata_grunnlag_før_rapportering[Totalt beløp det søkes om til tiltaket],kommunedata_grunnlag_før_rapportering[row_id],$B111)</f>
        <v>0</v>
      </c>
      <c r="E111" s="107">
        <f>SUMIFS(kommunedata_grunnlag_før_rapportering[Innvilget tilskudd til utbetaling],kommunedata_grunnlag_før_rapportering[row_id],$B111)</f>
        <v>0</v>
      </c>
      <c r="F111" s="108">
        <f>SUMIFS(kommunedata_grunnlag_før_rapportering[Totalt innvilget beløp (Autosummert)],kommunedata_grunnlag_før_rapportering[row_id],$B111)</f>
        <v>0</v>
      </c>
      <c r="G111" s="171"/>
      <c r="H111" s="164"/>
    </row>
    <row r="112" spans="2:8" ht="45" customHeight="1" x14ac:dyDescent="0.25">
      <c r="B112" s="90" t="s">
        <v>204</v>
      </c>
      <c r="C112" s="91" t="str">
        <f>INDEX(prosjekttema_og_tittel[prosjekt],MATCH(B112,prosjekttema_og_tittel[rowId - prosjektSøknadsbeløp],0))</f>
        <v/>
      </c>
      <c r="D112" s="107">
        <f>SUMIFS(kommunedata_grunnlag_før_rapportering[Totalt beløp det søkes om til tiltaket],kommunedata_grunnlag_før_rapportering[row_id],$B112)</f>
        <v>0</v>
      </c>
      <c r="E112" s="107">
        <f>SUMIFS(kommunedata_grunnlag_før_rapportering[Innvilget tilskudd til utbetaling],kommunedata_grunnlag_før_rapportering[row_id],$B112)</f>
        <v>0</v>
      </c>
      <c r="F112" s="108">
        <f>SUMIFS(kommunedata_grunnlag_før_rapportering[Totalt innvilget beløp (Autosummert)],kommunedata_grunnlag_før_rapportering[row_id],$B112)</f>
        <v>0</v>
      </c>
      <c r="G112" s="171"/>
      <c r="H112" s="164"/>
    </row>
    <row r="113" spans="2:8" ht="45" customHeight="1" x14ac:dyDescent="0.25">
      <c r="B113" s="90" t="s">
        <v>214</v>
      </c>
      <c r="C113" s="91" t="str">
        <f>INDEX(prosjekttema_og_tittel[prosjekt],MATCH(B113,prosjekttema_og_tittel[rowId - prosjektSøknadsbeløp],0))</f>
        <v/>
      </c>
      <c r="D113" s="107">
        <f>SUMIFS(kommunedata_grunnlag_før_rapportering[Totalt beløp det søkes om til tiltaket],kommunedata_grunnlag_før_rapportering[row_id],$B113)</f>
        <v>0</v>
      </c>
      <c r="E113" s="107">
        <f>SUMIFS(kommunedata_grunnlag_før_rapportering[Innvilget tilskudd til utbetaling],kommunedata_grunnlag_før_rapportering[row_id],$B113)</f>
        <v>0</v>
      </c>
      <c r="F113" s="108">
        <f>SUMIFS(kommunedata_grunnlag_før_rapportering[Totalt innvilget beløp (Autosummert)],kommunedata_grunnlag_før_rapportering[row_id],$B113)</f>
        <v>0</v>
      </c>
      <c r="G113" s="171"/>
      <c r="H113" s="164"/>
    </row>
    <row r="114" spans="2:8" ht="45" customHeight="1" x14ac:dyDescent="0.25">
      <c r="B114" s="90" t="s">
        <v>224</v>
      </c>
      <c r="C114" s="91" t="str">
        <f>INDEX(prosjekttema_og_tittel[prosjekt],MATCH(B114,prosjekttema_og_tittel[rowId - prosjektSøknadsbeløp],0))</f>
        <v/>
      </c>
      <c r="D114" s="107">
        <f>SUMIFS(kommunedata_grunnlag_før_rapportering[Totalt beløp det søkes om til tiltaket],kommunedata_grunnlag_før_rapportering[row_id],$B114)</f>
        <v>0</v>
      </c>
      <c r="E114" s="107">
        <f>SUMIFS(kommunedata_grunnlag_før_rapportering[Innvilget tilskudd til utbetaling],kommunedata_grunnlag_før_rapportering[row_id],$B114)</f>
        <v>0</v>
      </c>
      <c r="F114" s="108">
        <f>SUMIFS(kommunedata_grunnlag_før_rapportering[Totalt innvilget beløp (Autosummert)],kommunedata_grunnlag_før_rapportering[row_id],$B114)</f>
        <v>0</v>
      </c>
      <c r="G114" s="171"/>
      <c r="H114" s="164"/>
    </row>
    <row r="115" spans="2:8" ht="45" customHeight="1" thickBot="1" x14ac:dyDescent="0.3">
      <c r="B115" s="90" t="s">
        <v>234</v>
      </c>
      <c r="C115" s="91" t="str">
        <f>INDEX(prosjekttema_og_tittel[prosjekt],MATCH(B115,prosjekttema_og_tittel[rowId - prosjektSøknadsbeløp],0))</f>
        <v/>
      </c>
      <c r="D115" s="107">
        <f>SUMIFS(kommunedata_grunnlag_før_rapportering[Totalt beløp det søkes om til tiltaket],kommunedata_grunnlag_før_rapportering[row_id],$B115)</f>
        <v>0</v>
      </c>
      <c r="E115" s="107">
        <f>SUMIFS(kommunedata_grunnlag_før_rapportering[Innvilget tilskudd til utbetaling],kommunedata_grunnlag_før_rapportering[row_id],$B115)</f>
        <v>0</v>
      </c>
      <c r="F115" s="108">
        <f>SUMIFS(kommunedata_grunnlag_før_rapportering[Totalt innvilget beløp (Autosummert)],kommunedata_grunnlag_før_rapportering[row_id],$B115)</f>
        <v>0</v>
      </c>
      <c r="G115" s="171"/>
      <c r="H115" s="135"/>
    </row>
    <row r="116" spans="2:8" ht="16.5" thickBot="1" x14ac:dyDescent="0.3">
      <c r="B116" s="25"/>
      <c r="C116" s="106" t="s">
        <v>2</v>
      </c>
      <c r="D116" s="24">
        <f>SUM(D107:D115)</f>
        <v>0</v>
      </c>
      <c r="E116" s="24">
        <f>SUM(E107:E115)</f>
        <v>0</v>
      </c>
      <c r="F116" s="23">
        <f>SUM(F107:F115)</f>
        <v>0</v>
      </c>
      <c r="G116" s="22">
        <f>SUM(G107:G115)</f>
        <v>0</v>
      </c>
    </row>
    <row r="117" spans="2:8" x14ac:dyDescent="0.25">
      <c r="B117"/>
      <c r="C117"/>
      <c r="G117"/>
    </row>
    <row r="118" spans="2:8" x14ac:dyDescent="0.25">
      <c r="B118"/>
      <c r="C118"/>
      <c r="G118"/>
    </row>
    <row r="119" spans="2:8" x14ac:dyDescent="0.25">
      <c r="G119" s="3"/>
    </row>
    <row r="120" spans="2:8" x14ac:dyDescent="0.25">
      <c r="G120" s="3"/>
    </row>
    <row r="121" spans="2:8" x14ac:dyDescent="0.25">
      <c r="G121" s="3"/>
    </row>
    <row r="122" spans="2:8" x14ac:dyDescent="0.25">
      <c r="G122" s="3"/>
    </row>
    <row r="123" spans="2:8" x14ac:dyDescent="0.25">
      <c r="G123" s="3"/>
    </row>
    <row r="124" spans="2:8" x14ac:dyDescent="0.25">
      <c r="G124" s="3"/>
    </row>
    <row r="125" spans="2:8" x14ac:dyDescent="0.25">
      <c r="G125" s="3"/>
    </row>
    <row r="126" spans="2:8" x14ac:dyDescent="0.25">
      <c r="G126" s="3"/>
    </row>
    <row r="127" spans="2:8" x14ac:dyDescent="0.25">
      <c r="G127" s="3"/>
    </row>
    <row r="128" spans="2:8" x14ac:dyDescent="0.25">
      <c r="G128" s="3"/>
    </row>
    <row r="129" spans="7:7" x14ac:dyDescent="0.25">
      <c r="G129" s="3"/>
    </row>
    <row r="130" spans="7:7" x14ac:dyDescent="0.25">
      <c r="G130" s="3"/>
    </row>
    <row r="131" spans="7:7" x14ac:dyDescent="0.25">
      <c r="G131" s="3"/>
    </row>
    <row r="132" spans="7:7" x14ac:dyDescent="0.25">
      <c r="G132" s="3"/>
    </row>
    <row r="133" spans="7:7" x14ac:dyDescent="0.25">
      <c r="G133" s="3"/>
    </row>
    <row r="134" spans="7:7" x14ac:dyDescent="0.25">
      <c r="G134" s="3"/>
    </row>
    <row r="135" spans="7:7" x14ac:dyDescent="0.25">
      <c r="G135" s="3"/>
    </row>
    <row r="136" spans="7:7" x14ac:dyDescent="0.25">
      <c r="G136" s="3"/>
    </row>
    <row r="137" spans="7:7" x14ac:dyDescent="0.25">
      <c r="G137" s="3"/>
    </row>
    <row r="138" spans="7:7" x14ac:dyDescent="0.25">
      <c r="G138" s="3"/>
    </row>
    <row r="139" spans="7:7" x14ac:dyDescent="0.25">
      <c r="G139" s="3"/>
    </row>
    <row r="140" spans="7:7" x14ac:dyDescent="0.25">
      <c r="G140" s="3"/>
    </row>
    <row r="141" spans="7:7" x14ac:dyDescent="0.25">
      <c r="G141" s="3"/>
    </row>
    <row r="142" spans="7:7" x14ac:dyDescent="0.25">
      <c r="G142" s="3"/>
    </row>
    <row r="143" spans="7:7" x14ac:dyDescent="0.25">
      <c r="G143" s="3"/>
    </row>
    <row r="144" spans="7:7" x14ac:dyDescent="0.25">
      <c r="G144" s="3"/>
    </row>
    <row r="145" spans="7:7" x14ac:dyDescent="0.25">
      <c r="G145" s="3"/>
    </row>
    <row r="146" spans="7:7" x14ac:dyDescent="0.25">
      <c r="G146" s="3"/>
    </row>
    <row r="147" spans="7:7" x14ac:dyDescent="0.25">
      <c r="G147" s="3"/>
    </row>
    <row r="148" spans="7:7" x14ac:dyDescent="0.25">
      <c r="G148" s="3"/>
    </row>
    <row r="149" spans="7:7" x14ac:dyDescent="0.25">
      <c r="G149" s="3"/>
    </row>
    <row r="150" spans="7:7" x14ac:dyDescent="0.25">
      <c r="G150" s="3"/>
    </row>
    <row r="151" spans="7:7" x14ac:dyDescent="0.25">
      <c r="G151" s="3"/>
    </row>
    <row r="152" spans="7:7" x14ac:dyDescent="0.25">
      <c r="G152" s="3"/>
    </row>
    <row r="153" spans="7:7" x14ac:dyDescent="0.25">
      <c r="G153" s="3"/>
    </row>
    <row r="154" spans="7:7" x14ac:dyDescent="0.25">
      <c r="G154" s="3"/>
    </row>
    <row r="155" spans="7:7" x14ac:dyDescent="0.25">
      <c r="G155" s="3"/>
    </row>
    <row r="156" spans="7:7" x14ac:dyDescent="0.25">
      <c r="G156" s="3"/>
    </row>
    <row r="157" spans="7:7" x14ac:dyDescent="0.25">
      <c r="G157" s="3"/>
    </row>
    <row r="158" spans="7:7" x14ac:dyDescent="0.25">
      <c r="G158" s="3"/>
    </row>
    <row r="159" spans="7:7" x14ac:dyDescent="0.25">
      <c r="G159" s="3"/>
    </row>
    <row r="160" spans="7:7" x14ac:dyDescent="0.25">
      <c r="G160" s="3"/>
    </row>
    <row r="161" spans="7:7" x14ac:dyDescent="0.25">
      <c r="G161" s="3"/>
    </row>
    <row r="162" spans="7:7" x14ac:dyDescent="0.25">
      <c r="G162" s="3"/>
    </row>
    <row r="163" spans="7:7" x14ac:dyDescent="0.25">
      <c r="G163" s="3"/>
    </row>
    <row r="164" spans="7:7" x14ac:dyDescent="0.25">
      <c r="G164" s="3"/>
    </row>
    <row r="165" spans="7:7" x14ac:dyDescent="0.25">
      <c r="G165" s="3"/>
    </row>
    <row r="166" spans="7:7" x14ac:dyDescent="0.25">
      <c r="G166" s="3"/>
    </row>
    <row r="167" spans="7:7" x14ac:dyDescent="0.25">
      <c r="G167" s="3"/>
    </row>
    <row r="168" spans="7:7" x14ac:dyDescent="0.25">
      <c r="G168" s="3"/>
    </row>
    <row r="169" spans="7:7" x14ac:dyDescent="0.25">
      <c r="G169" s="3"/>
    </row>
    <row r="170" spans="7:7" x14ac:dyDescent="0.25">
      <c r="G170" s="3"/>
    </row>
    <row r="171" spans="7:7" x14ac:dyDescent="0.25">
      <c r="G171" s="3"/>
    </row>
    <row r="172" spans="7:7" x14ac:dyDescent="0.25">
      <c r="G172" s="3"/>
    </row>
    <row r="173" spans="7:7" x14ac:dyDescent="0.25">
      <c r="G173" s="3"/>
    </row>
    <row r="174" spans="7:7" x14ac:dyDescent="0.25">
      <c r="G174" s="3"/>
    </row>
    <row r="175" spans="7:7" x14ac:dyDescent="0.25">
      <c r="G175" s="3"/>
    </row>
    <row r="176" spans="7:7" x14ac:dyDescent="0.25">
      <c r="G176" s="3"/>
    </row>
    <row r="177" spans="7:7" x14ac:dyDescent="0.25">
      <c r="G177" s="3"/>
    </row>
    <row r="178" spans="7:7" x14ac:dyDescent="0.25">
      <c r="G178" s="3"/>
    </row>
    <row r="179" spans="7:7" x14ac:dyDescent="0.25">
      <c r="G179" s="3"/>
    </row>
    <row r="180" spans="7:7" x14ac:dyDescent="0.25">
      <c r="G180" s="3"/>
    </row>
    <row r="181" spans="7:7" x14ac:dyDescent="0.25">
      <c r="G181" s="3"/>
    </row>
    <row r="182" spans="7:7" x14ac:dyDescent="0.25">
      <c r="G182" s="3"/>
    </row>
    <row r="183" spans="7:7" x14ac:dyDescent="0.25">
      <c r="G183" s="3"/>
    </row>
    <row r="184" spans="7:7" x14ac:dyDescent="0.25">
      <c r="G184" s="3"/>
    </row>
    <row r="185" spans="7:7" x14ac:dyDescent="0.25">
      <c r="G185" s="3"/>
    </row>
    <row r="186" spans="7:7" x14ac:dyDescent="0.25">
      <c r="G186" s="3"/>
    </row>
    <row r="187" spans="7:7" x14ac:dyDescent="0.25">
      <c r="G187" s="3"/>
    </row>
    <row r="188" spans="7:7" x14ac:dyDescent="0.25">
      <c r="G188" s="3"/>
    </row>
    <row r="189" spans="7:7" x14ac:dyDescent="0.25">
      <c r="G189" s="3"/>
    </row>
    <row r="190" spans="7:7" x14ac:dyDescent="0.25">
      <c r="G190" s="3"/>
    </row>
    <row r="191" spans="7:7" x14ac:dyDescent="0.25">
      <c r="G191" s="3"/>
    </row>
    <row r="192" spans="7:7" x14ac:dyDescent="0.25">
      <c r="G192" s="3"/>
    </row>
    <row r="193" spans="7:7" x14ac:dyDescent="0.25">
      <c r="G193" s="3"/>
    </row>
    <row r="194" spans="7:7" x14ac:dyDescent="0.25">
      <c r="G194" s="3"/>
    </row>
    <row r="195" spans="7:7" x14ac:dyDescent="0.25">
      <c r="G195" s="3"/>
    </row>
    <row r="196" spans="7:7" x14ac:dyDescent="0.25">
      <c r="G196" s="3"/>
    </row>
    <row r="197" spans="7:7" x14ac:dyDescent="0.25">
      <c r="G197" s="3"/>
    </row>
    <row r="198" spans="7:7" x14ac:dyDescent="0.25">
      <c r="G198" s="3"/>
    </row>
    <row r="199" spans="7:7" x14ac:dyDescent="0.25">
      <c r="G199" s="3"/>
    </row>
    <row r="200" spans="7:7" x14ac:dyDescent="0.25">
      <c r="G200" s="3"/>
    </row>
  </sheetData>
  <sheetProtection algorithmName="SHA-512" hashValue="NP6bmGGZ5NZVSumWDSAFN4mgLTrM5dGNQMcYdNsr3YzzQeHRUwxztX98JZVNOPQ+i8ZEAH486/uRXA7u/NVtVg==" saltValue="EsUJ10yQuFB6mgiV7gAYfA==" spinCount="100000" sheet="1" objects="1" scenarios="1" selectLockedCells="1"/>
  <mergeCells count="6">
    <mergeCell ref="D3:F3"/>
    <mergeCell ref="D4:F4"/>
    <mergeCell ref="D5:F5"/>
    <mergeCell ref="D6:F6"/>
    <mergeCell ref="D94:E94"/>
    <mergeCell ref="F94:G94"/>
  </mergeCells>
  <conditionalFormatting sqref="G2:I6 D2:F2 A2:C6 D3 H1:I1 A1:F1 A7:I149">
    <cfRule type="expression" dxfId="13" priority="4">
      <formula>NOT(CELL("protect",A1))</formula>
    </cfRule>
  </conditionalFormatting>
  <conditionalFormatting sqref="D4">
    <cfRule type="expression" dxfId="12" priority="3">
      <formula>NOT(CELL("protect",D4))</formula>
    </cfRule>
  </conditionalFormatting>
  <conditionalFormatting sqref="D5">
    <cfRule type="expression" dxfId="11" priority="2">
      <formula>NOT(CELL("protect",D5))</formula>
    </cfRule>
  </conditionalFormatting>
  <conditionalFormatting sqref="D6">
    <cfRule type="expression" dxfId="10" priority="1">
      <formula>NOT(CELL("protect",D6))</formula>
    </cfRule>
  </conditionalFormatting>
  <dataValidations count="1">
    <dataValidation type="whole" allowBlank="1" showInputMessage="1" showErrorMessage="1" error="Her skal det ikke stå tekst. Skriv inn et tall uten desimaler og uten å bruke mellomrom som tusenskiller (Eks: Ikke skriv 100 000, skriv heller 100000)" sqref="E13:F14 E17:F22 E25:F33 E38:F45 D74:F74 E55:F57 D60:F62 G68:G74 E82:F84 G89 G107:G115 E48:F52" xr:uid="{55EAA731-DCBE-410D-8CD7-C7C8BD02552C}">
      <formula1>-999000000000</formula1>
      <formula2>999000000000</formula2>
    </dataValidation>
  </dataValidations>
  <pageMargins left="0.7" right="0.7" top="0.75" bottom="0.75" header="0.3" footer="0.3"/>
  <pageSetup paperSize="9" orientation="portrait" r:id="rId1"/>
  <ignoredErrors>
    <ignoredError sqref="G54:G55 D15:D16 G82:G84 G57:G62 E6:F6 E4:F4 E5:F5 D23:D24 D34:D37 D46:D47 D54 G13:G5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A2EDE-96F7-4912-B66F-4777C0F9DBE9}">
  <sheetPr codeName="Sheet3">
    <tabColor rgb="FFFF0000"/>
  </sheetPr>
  <dimension ref="C1:CG719"/>
  <sheetViews>
    <sheetView showGridLines="0" topLeftCell="D1" zoomScale="85" zoomScaleNormal="85" workbookViewId="0">
      <pane ySplit="1" topLeftCell="A2" activePane="bottomLeft" state="frozen"/>
      <selection pane="bottomLeft" activeCell="N23" sqref="N23"/>
    </sheetView>
  </sheetViews>
  <sheetFormatPr baseColWidth="10" defaultColWidth="9.140625" defaultRowHeight="15" x14ac:dyDescent="0.25"/>
  <cols>
    <col min="3" max="4" width="14.42578125" customWidth="1"/>
    <col min="5" max="5" width="11.7109375" customWidth="1"/>
    <col min="6" max="9" width="14.28515625" customWidth="1"/>
    <col min="10" max="10" width="14.140625" customWidth="1"/>
    <col min="11" max="11" width="64.7109375" customWidth="1"/>
    <col min="14" max="14" width="16.28515625" customWidth="1"/>
    <col min="15" max="15" width="24" customWidth="1"/>
    <col min="26" max="29" width="9.140625" style="180"/>
    <col min="30" max="30" width="8" style="180" customWidth="1"/>
    <col min="31" max="47" width="9.140625" style="180"/>
    <col min="48" max="49" width="9.140625" style="183"/>
    <col min="50" max="52" width="9.140625" style="200"/>
    <col min="53" max="54" width="9.140625" style="183"/>
    <col min="55" max="55" width="9.140625" style="189"/>
    <col min="57" max="85" width="9.140625" style="193"/>
  </cols>
  <sheetData>
    <row r="1" spans="3:85" ht="150" x14ac:dyDescent="0.25">
      <c r="C1" s="143" t="s">
        <v>143</v>
      </c>
      <c r="D1" s="143" t="s">
        <v>144</v>
      </c>
      <c r="E1" s="143" t="s">
        <v>161</v>
      </c>
      <c r="F1" s="144" t="s">
        <v>142</v>
      </c>
      <c r="G1" s="144" t="s">
        <v>261</v>
      </c>
      <c r="H1" s="144" t="s">
        <v>248</v>
      </c>
      <c r="I1" s="144" t="s">
        <v>260</v>
      </c>
      <c r="J1" s="143" t="s">
        <v>163</v>
      </c>
      <c r="K1" s="145" t="s">
        <v>164</v>
      </c>
      <c r="N1" t="s">
        <v>187</v>
      </c>
      <c r="O1" t="s">
        <v>188</v>
      </c>
      <c r="Z1" s="181" t="s">
        <v>264</v>
      </c>
      <c r="AA1" s="181" t="s">
        <v>129</v>
      </c>
      <c r="AB1" s="181" t="s">
        <v>135</v>
      </c>
      <c r="AC1" s="181" t="s">
        <v>169</v>
      </c>
      <c r="AD1" s="181" t="s">
        <v>170</v>
      </c>
      <c r="AE1" s="181" t="s">
        <v>171</v>
      </c>
      <c r="AF1" s="181" t="s">
        <v>172</v>
      </c>
      <c r="AG1" s="181" t="s">
        <v>173</v>
      </c>
      <c r="AH1" s="181" t="s">
        <v>174</v>
      </c>
      <c r="AI1" s="181" t="s">
        <v>136</v>
      </c>
      <c r="AJ1" s="181" t="s">
        <v>130</v>
      </c>
      <c r="AK1" s="181" t="s">
        <v>175</v>
      </c>
      <c r="AL1" s="181" t="s">
        <v>176</v>
      </c>
      <c r="AM1" s="181" t="s">
        <v>131</v>
      </c>
      <c r="AN1" s="181" t="s">
        <v>132</v>
      </c>
      <c r="AO1" s="181" t="s">
        <v>177</v>
      </c>
      <c r="AP1" s="181" t="s">
        <v>133</v>
      </c>
      <c r="AQ1" s="181" t="s">
        <v>254</v>
      </c>
      <c r="AR1" s="181" t="s">
        <v>24</v>
      </c>
      <c r="AS1" s="181" t="s">
        <v>137</v>
      </c>
      <c r="AT1" s="181" t="s">
        <v>178</v>
      </c>
      <c r="AU1" s="181" t="s">
        <v>138</v>
      </c>
      <c r="AV1" s="184" t="s">
        <v>259</v>
      </c>
      <c r="AW1" s="184" t="s">
        <v>260</v>
      </c>
      <c r="AX1" s="201" t="s">
        <v>256</v>
      </c>
      <c r="AY1" s="201" t="s">
        <v>257</v>
      </c>
      <c r="AZ1" s="201" t="s">
        <v>258</v>
      </c>
      <c r="BA1" s="184" t="s">
        <v>0</v>
      </c>
      <c r="BB1" s="184" t="s">
        <v>255</v>
      </c>
      <c r="BE1" s="192" t="str">
        <f>Z1</f>
        <v>sort order</v>
      </c>
      <c r="BF1" s="192" t="str">
        <f>AA1</f>
        <v>Kommune</v>
      </c>
      <c r="BG1" s="192" t="str">
        <f t="shared" ref="BG1:CG1" si="0">AB1</f>
        <v>header_lvl</v>
      </c>
      <c r="BH1" s="192" t="str">
        <f t="shared" si="0"/>
        <v>row_type_id</v>
      </c>
      <c r="BI1" s="192" t="str">
        <f t="shared" si="0"/>
        <v>row_id</v>
      </c>
      <c r="BJ1" s="192" t="str">
        <f t="shared" si="0"/>
        <v>kommune_id</v>
      </c>
      <c r="BK1" s="192" t="str">
        <f t="shared" si="0"/>
        <v>category</v>
      </c>
      <c r="BL1" s="192" t="str">
        <f t="shared" si="0"/>
        <v>section</v>
      </c>
      <c r="BM1" s="192" t="str">
        <f t="shared" si="0"/>
        <v>row_id_visible</v>
      </c>
      <c r="BN1" s="192" t="str">
        <f t="shared" si="0"/>
        <v>Utdannelse / Kurs</v>
      </c>
      <c r="BO1" s="192" t="str">
        <f t="shared" si="0"/>
        <v>Videreføring: Antall personer</v>
      </c>
      <c r="BP1" s="192" t="str">
        <f t="shared" si="0"/>
        <v>Antall nye personer</v>
      </c>
      <c r="BQ1" s="192" t="str">
        <f t="shared" si="0"/>
        <v>Totalt antall personer det søkes for</v>
      </c>
      <c r="BR1" s="192" t="str">
        <f t="shared" si="0"/>
        <v>Ubrukte midler som ønskes overført</v>
      </c>
      <c r="BS1" s="192" t="str">
        <f t="shared" si="0"/>
        <v>Søknads- beløp</v>
      </c>
      <c r="BT1" s="192" t="str">
        <f t="shared" si="0"/>
        <v>Totalt beløp det søkes om til tiltaket</v>
      </c>
      <c r="BU1" s="192" t="str">
        <f t="shared" si="0"/>
        <v>Ubrukte midler som tilbakebetales</v>
      </c>
      <c r="BV1" s="192" t="str">
        <f t="shared" si="0"/>
        <v>Svar / Merknad i søknaden</v>
      </c>
      <c r="BW1" s="192" t="str">
        <f t="shared" si="0"/>
        <v>Antall personer innvilget</v>
      </c>
      <c r="BX1" s="192" t="str">
        <f t="shared" si="0"/>
        <v>Innvilget overføring av ubrukte</v>
      </c>
      <c r="BY1" s="192" t="str">
        <f t="shared" si="0"/>
        <v>Innvilget tilskudd til utbetaling</v>
      </c>
      <c r="BZ1" s="192" t="str">
        <f t="shared" si="0"/>
        <v>Totalt innvilget beløp (Autosummert)</v>
      </c>
      <c r="CA1" s="192" t="str">
        <f t="shared" si="0"/>
        <v>prosjekttema inngår i prosjektsøknaden</v>
      </c>
      <c r="CB1" s="192" t="str">
        <f t="shared" si="0"/>
        <v>prosjekttema inngår i prosjektsøknad som har fått innvilgede midler</v>
      </c>
      <c r="CC1" s="192" t="str">
        <f t="shared" si="0"/>
        <v xml:space="preserve">Antall personer fullført utdanning
</v>
      </c>
      <c r="CD1" s="192" t="str">
        <f t="shared" si="0"/>
        <v>Antall personer under utdanning, men ikke fullført</v>
      </c>
      <c r="CE1" s="192" t="str">
        <f t="shared" si="0"/>
        <v xml:space="preserve">Samlet antall personer fullførte og under utdanning </v>
      </c>
      <c r="CF1" s="192" t="str">
        <f t="shared" si="0"/>
        <v>Ubenyttet beløp</v>
      </c>
      <c r="CG1" s="192" t="str">
        <f t="shared" si="0"/>
        <v>Svar / Merknad i rapporteringsskjemaet</v>
      </c>
    </row>
    <row r="2" spans="3:85" x14ac:dyDescent="0.25">
      <c r="C2" t="s">
        <v>110</v>
      </c>
      <c r="D2" t="s">
        <v>102</v>
      </c>
      <c r="E2" t="s">
        <v>12</v>
      </c>
      <c r="F2">
        <f>SUMIFS(kommunedata_grunnlag_før_rapportering[Totalt innvilget beløp (Autosummert)],kommunedata_grunnlag_før_rapportering[row_id],prosjekttema_og_tittel[[#This Row],[rowId - prosjektSøknadsbeløp]])</f>
        <v>0</v>
      </c>
      <c r="G2" t="b">
        <f>prosjekttema_og_tittel[[#This Row],[totalt innvilget]]&gt;0</f>
        <v>0</v>
      </c>
      <c r="H2">
        <f>IFERROR(IF(INDEX(kommunedata_grunnlag_før_rapportering[Svar / Merknad],MATCH(prosjekttema_og_tittel[[#This Row],[rowId - prosjekttema]],kommunedata_grunnlag_før_rapportering[row_id],0))="Ja",1,0),0)</f>
        <v>0</v>
      </c>
      <c r="I2">
        <f>IF(AND(prosjekttema_og_tittel[[#This Row],[prosjeksøknad har fått innvilgede midler]],prosjekttema_og_tittel[[#This Row],[tema inngår i prosjektsøknad]]=1),1,0)</f>
        <v>0</v>
      </c>
      <c r="J2" t="s">
        <v>182</v>
      </c>
      <c r="K2" t="str">
        <f>IFERROR(INDEX(kommunedata_grunnlag_før_rapportering[Svar / Merknad],MATCH(prosjekttema_og_tittel[[#This Row],[rowId - prosjekttittel]],kommunedata_grunnlag_før_rapportering[row_id],0)),"")</f>
        <v/>
      </c>
      <c r="N2" t="s">
        <v>190</v>
      </c>
      <c r="O2" t="s">
        <v>191</v>
      </c>
      <c r="AV2"/>
      <c r="AW2"/>
      <c r="AX2"/>
      <c r="AY2"/>
      <c r="AZ2"/>
      <c r="BA2"/>
      <c r="BB2"/>
      <c r="BE2" s="193" cm="1">
        <f t="array" ref="BE2:CG83">_xlfn._xlws.SORT(_xlfn._xlws.FILTER(Z2:BB700,BC2:BC700 = TRUE))</f>
        <v>1</v>
      </c>
      <c r="BF2" s="193">
        <v>0</v>
      </c>
      <c r="BG2" s="193">
        <v>0</v>
      </c>
      <c r="BH2" s="193">
        <v>0</v>
      </c>
      <c r="BI2" s="193">
        <v>0</v>
      </c>
      <c r="BJ2" s="193">
        <v>0</v>
      </c>
      <c r="BK2" s="193">
        <v>0</v>
      </c>
      <c r="BL2" s="193">
        <v>0</v>
      </c>
      <c r="BM2" s="193">
        <v>0</v>
      </c>
      <c r="BN2" s="193">
        <v>0</v>
      </c>
      <c r="BO2" s="193">
        <v>0</v>
      </c>
      <c r="BP2" s="193">
        <v>0</v>
      </c>
      <c r="BQ2" s="193">
        <v>0</v>
      </c>
      <c r="BR2" s="193">
        <v>0</v>
      </c>
      <c r="BS2" s="193">
        <v>0</v>
      </c>
      <c r="BT2" s="193">
        <v>0</v>
      </c>
      <c r="BU2" s="193">
        <v>0</v>
      </c>
      <c r="BV2" s="193">
        <v>0</v>
      </c>
      <c r="BW2" s="193">
        <v>0</v>
      </c>
      <c r="BX2" s="193">
        <v>0</v>
      </c>
      <c r="BY2" s="193">
        <v>0</v>
      </c>
      <c r="BZ2" s="193">
        <v>0</v>
      </c>
      <c r="CA2" s="193" t="str">
        <v/>
      </c>
      <c r="CB2" s="193" t="str">
        <v/>
      </c>
      <c r="CC2" s="193" t="str">
        <v>Måloppnåelse (antall ansatte)</v>
      </c>
      <c r="CD2" s="193">
        <v>0</v>
      </c>
      <c r="CE2" s="193">
        <v>0</v>
      </c>
      <c r="CF2" s="193">
        <v>0</v>
      </c>
      <c r="CG2" s="193">
        <v>0</v>
      </c>
    </row>
    <row r="3" spans="3:85" x14ac:dyDescent="0.25">
      <c r="C3" t="s">
        <v>110</v>
      </c>
      <c r="D3" t="s">
        <v>103</v>
      </c>
      <c r="E3" t="s">
        <v>11</v>
      </c>
      <c r="F3">
        <f>SUMIFS(kommunedata_grunnlag_før_rapportering[Totalt innvilget beløp (Autosummert)],kommunedata_grunnlag_før_rapportering[row_id],prosjekttema_og_tittel[[#This Row],[rowId - prosjektSøknadsbeløp]])</f>
        <v>0</v>
      </c>
      <c r="G3" t="b">
        <f>prosjekttema_og_tittel[[#This Row],[totalt innvilget]]&gt;0</f>
        <v>0</v>
      </c>
      <c r="H3">
        <f>IFERROR(IF(INDEX(kommunedata_grunnlag_før_rapportering[Svar / Merknad],MATCH(prosjekttema_og_tittel[[#This Row],[rowId - prosjekttema]],kommunedata_grunnlag_før_rapportering[row_id],0))="Ja",1,0),0)</f>
        <v>0</v>
      </c>
      <c r="I3">
        <f>IF(AND(prosjekttema_og_tittel[[#This Row],[prosjeksøknad har fått innvilgede midler]],prosjekttema_og_tittel[[#This Row],[tema inngår i prosjektsøknad]]=1),1,0)</f>
        <v>0</v>
      </c>
      <c r="J3" t="s">
        <v>182</v>
      </c>
      <c r="K3" t="str">
        <f>IFERROR(INDEX(kommunedata_grunnlag_før_rapportering[Svar / Merknad],MATCH(prosjekttema_og_tittel[[#This Row],[rowId - prosjekttittel]],kommunedata_grunnlag_før_rapportering[row_id],0)),"")</f>
        <v/>
      </c>
      <c r="N3" t="s">
        <v>192</v>
      </c>
      <c r="O3" t="s">
        <v>193</v>
      </c>
      <c r="Z3" s="186">
        <v>11</v>
      </c>
      <c r="AA3" s="188" t="e">
        <f>Rapportering!$D$3</f>
        <v>#N/A</v>
      </c>
      <c r="AB3" s="186">
        <v>4</v>
      </c>
      <c r="AC3" s="186" t="s">
        <v>97</v>
      </c>
      <c r="AD3" s="186" t="s">
        <v>97</v>
      </c>
      <c r="AE3" s="186">
        <v>0</v>
      </c>
      <c r="AF3" s="186" t="s">
        <v>179</v>
      </c>
      <c r="AG3" s="186">
        <v>0</v>
      </c>
      <c r="AH3" s="186" t="s">
        <v>97</v>
      </c>
      <c r="AI3" s="186" t="s">
        <v>96</v>
      </c>
      <c r="AJ3" s="186">
        <v>0</v>
      </c>
      <c r="AK3" s="186">
        <v>0</v>
      </c>
      <c r="AL3" s="186">
        <v>0</v>
      </c>
      <c r="AM3" s="186">
        <v>0</v>
      </c>
      <c r="AN3" s="186">
        <v>0</v>
      </c>
      <c r="AO3" s="186">
        <v>0</v>
      </c>
      <c r="AP3" s="186">
        <v>0</v>
      </c>
      <c r="AQ3" s="188" t="e">
        <f>Rapportering!D3</f>
        <v>#N/A</v>
      </c>
      <c r="AR3" s="186">
        <v>0</v>
      </c>
      <c r="AS3" s="186">
        <v>0</v>
      </c>
      <c r="AT3" s="186">
        <v>0</v>
      </c>
      <c r="AU3" s="186">
        <v>0</v>
      </c>
      <c r="AV3"/>
      <c r="AW3"/>
      <c r="AX3"/>
      <c r="AY3"/>
      <c r="AZ3"/>
      <c r="BA3"/>
      <c r="BB3"/>
      <c r="BC3" s="186" t="b">
        <v>1</v>
      </c>
      <c r="BE3" s="193">
        <v>11</v>
      </c>
      <c r="BF3" s="193" t="e">
        <v>#N/A</v>
      </c>
      <c r="BG3" s="193">
        <v>4</v>
      </c>
      <c r="BH3" s="193" t="str">
        <v>1.1.</v>
      </c>
      <c r="BI3" s="193" t="str">
        <v>1.1.</v>
      </c>
      <c r="BJ3" s="193">
        <v>0</v>
      </c>
      <c r="BK3" s="193" t="str">
        <v>Informasjon om kommunen</v>
      </c>
      <c r="BL3" s="193">
        <v>0</v>
      </c>
      <c r="BM3" s="193" t="str">
        <v>1.1.</v>
      </c>
      <c r="BN3" s="193" t="str">
        <v>Navn på kommunen</v>
      </c>
      <c r="BO3" s="193">
        <v>0</v>
      </c>
      <c r="BP3" s="193">
        <v>0</v>
      </c>
      <c r="BQ3" s="193">
        <v>0</v>
      </c>
      <c r="BR3" s="193">
        <v>0</v>
      </c>
      <c r="BS3" s="193">
        <v>0</v>
      </c>
      <c r="BT3" s="193">
        <v>0</v>
      </c>
      <c r="BU3" s="193">
        <v>0</v>
      </c>
      <c r="BV3" s="193" t="e">
        <v>#N/A</v>
      </c>
      <c r="BW3" s="193">
        <v>0</v>
      </c>
      <c r="BX3" s="193">
        <v>0</v>
      </c>
      <c r="BY3" s="193">
        <v>0</v>
      </c>
      <c r="BZ3" s="193">
        <v>0</v>
      </c>
      <c r="CA3" s="193">
        <v>0</v>
      </c>
      <c r="CB3" s="193">
        <v>0</v>
      </c>
      <c r="CC3" s="193">
        <v>0</v>
      </c>
      <c r="CD3" s="193">
        <v>0</v>
      </c>
      <c r="CE3" s="193">
        <v>0</v>
      </c>
      <c r="CF3" s="193">
        <v>0</v>
      </c>
      <c r="CG3" s="193">
        <v>0</v>
      </c>
    </row>
    <row r="4" spans="3:85" x14ac:dyDescent="0.25">
      <c r="C4" t="s">
        <v>110</v>
      </c>
      <c r="D4" t="s">
        <v>104</v>
      </c>
      <c r="E4" t="s">
        <v>10</v>
      </c>
      <c r="F4">
        <f>SUMIFS(kommunedata_grunnlag_før_rapportering[Totalt innvilget beløp (Autosummert)],kommunedata_grunnlag_før_rapportering[row_id],prosjekttema_og_tittel[[#This Row],[rowId - prosjektSøknadsbeløp]])</f>
        <v>0</v>
      </c>
      <c r="G4" t="b">
        <f>prosjekttema_og_tittel[[#This Row],[totalt innvilget]]&gt;0</f>
        <v>0</v>
      </c>
      <c r="H4">
        <f>IFERROR(IF(INDEX(kommunedata_grunnlag_før_rapportering[Svar / Merknad],MATCH(prosjekttema_og_tittel[[#This Row],[rowId - prosjekttema]],kommunedata_grunnlag_før_rapportering[row_id],0))="Ja",1,0),0)</f>
        <v>0</v>
      </c>
      <c r="I4">
        <f>IF(AND(prosjekttema_og_tittel[[#This Row],[prosjeksøknad har fått innvilgede midler]],prosjekttema_og_tittel[[#This Row],[tema inngår i prosjektsøknad]]=1),1,0)</f>
        <v>0</v>
      </c>
      <c r="J4" t="s">
        <v>182</v>
      </c>
      <c r="K4" t="str">
        <f>IFERROR(INDEX(kommunedata_grunnlag_før_rapportering[Svar / Merknad],MATCH(prosjekttema_og_tittel[[#This Row],[rowId - prosjekttittel]],kommunedata_grunnlag_før_rapportering[row_id],0)),"")</f>
        <v/>
      </c>
      <c r="N4" t="s">
        <v>235</v>
      </c>
      <c r="O4" t="s">
        <v>236</v>
      </c>
      <c r="Z4" s="186">
        <v>14</v>
      </c>
      <c r="AA4" s="188" t="e">
        <f>Rapportering!$D$3</f>
        <v>#N/A</v>
      </c>
      <c r="AB4" s="186">
        <v>4</v>
      </c>
      <c r="AC4" s="186" t="s">
        <v>95</v>
      </c>
      <c r="AD4" s="186" t="s">
        <v>95</v>
      </c>
      <c r="AE4" s="186">
        <v>0</v>
      </c>
      <c r="AF4" s="186" t="s">
        <v>179</v>
      </c>
      <c r="AG4" s="186">
        <v>0</v>
      </c>
      <c r="AH4" s="186" t="s">
        <v>95</v>
      </c>
      <c r="AI4" s="186" t="s">
        <v>94</v>
      </c>
      <c r="AJ4" s="186">
        <v>0</v>
      </c>
      <c r="AK4" s="186">
        <v>0</v>
      </c>
      <c r="AL4" s="186">
        <v>0</v>
      </c>
      <c r="AM4" s="186">
        <v>0</v>
      </c>
      <c r="AN4" s="186">
        <v>0</v>
      </c>
      <c r="AO4" s="186">
        <v>0</v>
      </c>
      <c r="AP4" s="186">
        <v>0</v>
      </c>
      <c r="AQ4" s="188" t="e">
        <f>Rapportering!D4</f>
        <v>#N/A</v>
      </c>
      <c r="AR4" s="186">
        <v>0</v>
      </c>
      <c r="AS4" s="186">
        <v>0</v>
      </c>
      <c r="AT4" s="186">
        <v>0</v>
      </c>
      <c r="AU4" s="186">
        <v>0</v>
      </c>
      <c r="AV4"/>
      <c r="AW4"/>
      <c r="AX4"/>
      <c r="AY4"/>
      <c r="AZ4"/>
      <c r="BA4"/>
      <c r="BB4"/>
      <c r="BC4" s="186" t="b">
        <v>1</v>
      </c>
      <c r="BE4" s="193">
        <v>14</v>
      </c>
      <c r="BF4" s="193" t="e">
        <v>#N/A</v>
      </c>
      <c r="BG4" s="193">
        <v>4</v>
      </c>
      <c r="BH4" s="193" t="str">
        <v>1.4.</v>
      </c>
      <c r="BI4" s="193" t="str">
        <v>1.4.</v>
      </c>
      <c r="BJ4" s="193">
        <v>0</v>
      </c>
      <c r="BK4" s="193" t="str">
        <v>Informasjon om kommunen</v>
      </c>
      <c r="BL4" s="193">
        <v>0</v>
      </c>
      <c r="BM4" s="193" t="str">
        <v>1.4.</v>
      </c>
      <c r="BN4" s="193" t="str">
        <v>Kontaktperson</v>
      </c>
      <c r="BO4" s="193">
        <v>0</v>
      </c>
      <c r="BP4" s="193">
        <v>0</v>
      </c>
      <c r="BQ4" s="193">
        <v>0</v>
      </c>
      <c r="BR4" s="193">
        <v>0</v>
      </c>
      <c r="BS4" s="193">
        <v>0</v>
      </c>
      <c r="BT4" s="193">
        <v>0</v>
      </c>
      <c r="BU4" s="193">
        <v>0</v>
      </c>
      <c r="BV4" s="193" t="e">
        <v>#N/A</v>
      </c>
      <c r="BW4" s="193">
        <v>0</v>
      </c>
      <c r="BX4" s="193">
        <v>0</v>
      </c>
      <c r="BY4" s="193">
        <v>0</v>
      </c>
      <c r="BZ4" s="193">
        <v>0</v>
      </c>
      <c r="CA4" s="193">
        <v>0</v>
      </c>
      <c r="CB4" s="193">
        <v>0</v>
      </c>
      <c r="CC4" s="193">
        <v>0</v>
      </c>
      <c r="CD4" s="193">
        <v>0</v>
      </c>
      <c r="CE4" s="193">
        <v>0</v>
      </c>
      <c r="CF4" s="193">
        <v>0</v>
      </c>
      <c r="CG4" s="193">
        <v>0</v>
      </c>
    </row>
    <row r="5" spans="3:85" x14ac:dyDescent="0.25">
      <c r="C5" t="s">
        <v>110</v>
      </c>
      <c r="D5" t="s">
        <v>105</v>
      </c>
      <c r="E5" t="s">
        <v>9</v>
      </c>
      <c r="F5">
        <f>SUMIFS(kommunedata_grunnlag_før_rapportering[Totalt innvilget beløp (Autosummert)],kommunedata_grunnlag_før_rapportering[row_id],prosjekttema_og_tittel[[#This Row],[rowId - prosjektSøknadsbeløp]])</f>
        <v>0</v>
      </c>
      <c r="G5" t="b">
        <f>prosjekttema_og_tittel[[#This Row],[totalt innvilget]]&gt;0</f>
        <v>0</v>
      </c>
      <c r="H5">
        <f>IFERROR(IF(INDEX(kommunedata_grunnlag_før_rapportering[Svar / Merknad],MATCH(prosjekttema_og_tittel[[#This Row],[rowId - prosjekttema]],kommunedata_grunnlag_før_rapportering[row_id],0))="Ja",1,0),0)</f>
        <v>0</v>
      </c>
      <c r="I5">
        <f>IF(AND(prosjekttema_og_tittel[[#This Row],[prosjeksøknad har fått innvilgede midler]],prosjekttema_og_tittel[[#This Row],[tema inngår i prosjektsøknad]]=1),1,0)</f>
        <v>0</v>
      </c>
      <c r="J5" t="s">
        <v>182</v>
      </c>
      <c r="K5" t="str">
        <f>IFERROR(INDEX(kommunedata_grunnlag_før_rapportering[Svar / Merknad],MATCH(prosjekttema_og_tittel[[#This Row],[rowId - prosjekttittel]],kommunedata_grunnlag_før_rapportering[row_id],0)),"")</f>
        <v/>
      </c>
      <c r="N5" t="s">
        <v>237</v>
      </c>
      <c r="O5" t="s">
        <v>238</v>
      </c>
      <c r="Z5" s="186">
        <v>15</v>
      </c>
      <c r="AA5" s="188" t="e">
        <f>Rapportering!$D$3</f>
        <v>#N/A</v>
      </c>
      <c r="AB5" s="186">
        <v>4</v>
      </c>
      <c r="AC5" s="186" t="s">
        <v>93</v>
      </c>
      <c r="AD5" s="186" t="s">
        <v>93</v>
      </c>
      <c r="AE5" s="186">
        <v>0</v>
      </c>
      <c r="AF5" s="186" t="s">
        <v>179</v>
      </c>
      <c r="AG5" s="186">
        <v>0</v>
      </c>
      <c r="AH5" s="186" t="s">
        <v>93</v>
      </c>
      <c r="AI5" s="186" t="s">
        <v>92</v>
      </c>
      <c r="AJ5" s="186">
        <v>0</v>
      </c>
      <c r="AK5" s="186">
        <v>0</v>
      </c>
      <c r="AL5" s="186">
        <v>0</v>
      </c>
      <c r="AM5" s="186">
        <v>0</v>
      </c>
      <c r="AN5" s="186">
        <v>0</v>
      </c>
      <c r="AO5" s="186">
        <v>0</v>
      </c>
      <c r="AP5" s="186">
        <v>0</v>
      </c>
      <c r="AQ5" s="188" t="e">
        <f>Rapportering!D5</f>
        <v>#N/A</v>
      </c>
      <c r="AR5" s="186">
        <v>0</v>
      </c>
      <c r="AS5" s="186">
        <v>0</v>
      </c>
      <c r="AT5" s="186">
        <v>0</v>
      </c>
      <c r="AU5" s="186">
        <v>0</v>
      </c>
      <c r="AV5"/>
      <c r="AW5"/>
      <c r="AX5"/>
      <c r="AY5"/>
      <c r="AZ5"/>
      <c r="BA5"/>
      <c r="BB5"/>
      <c r="BC5" s="186" t="b">
        <v>1</v>
      </c>
      <c r="BE5" s="193">
        <v>15</v>
      </c>
      <c r="BF5" s="193" t="e">
        <v>#N/A</v>
      </c>
      <c r="BG5" s="193">
        <v>4</v>
      </c>
      <c r="BH5" s="193" t="str">
        <v>1.5.</v>
      </c>
      <c r="BI5" s="193" t="str">
        <v>1.5.</v>
      </c>
      <c r="BJ5" s="193">
        <v>0</v>
      </c>
      <c r="BK5" s="193" t="str">
        <v>Informasjon om kommunen</v>
      </c>
      <c r="BL5" s="193">
        <v>0</v>
      </c>
      <c r="BM5" s="193" t="str">
        <v>1.5.</v>
      </c>
      <c r="BN5" s="193" t="str">
        <v>E-post</v>
      </c>
      <c r="BO5" s="193">
        <v>0</v>
      </c>
      <c r="BP5" s="193">
        <v>0</v>
      </c>
      <c r="BQ5" s="193">
        <v>0</v>
      </c>
      <c r="BR5" s="193">
        <v>0</v>
      </c>
      <c r="BS5" s="193">
        <v>0</v>
      </c>
      <c r="BT5" s="193">
        <v>0</v>
      </c>
      <c r="BU5" s="193">
        <v>0</v>
      </c>
      <c r="BV5" s="193" t="e">
        <v>#N/A</v>
      </c>
      <c r="BW5" s="193">
        <v>0</v>
      </c>
      <c r="BX5" s="193">
        <v>0</v>
      </c>
      <c r="BY5" s="193">
        <v>0</v>
      </c>
      <c r="BZ5" s="193">
        <v>0</v>
      </c>
      <c r="CA5" s="193">
        <v>0</v>
      </c>
      <c r="CB5" s="193">
        <v>0</v>
      </c>
      <c r="CC5" s="193">
        <v>0</v>
      </c>
      <c r="CD5" s="193">
        <v>0</v>
      </c>
      <c r="CE5" s="193">
        <v>0</v>
      </c>
      <c r="CF5" s="193">
        <v>0</v>
      </c>
      <c r="CG5" s="193">
        <v>0</v>
      </c>
    </row>
    <row r="6" spans="3:85" x14ac:dyDescent="0.25">
      <c r="C6" t="s">
        <v>110</v>
      </c>
      <c r="D6" t="s">
        <v>106</v>
      </c>
      <c r="E6" t="s">
        <v>8</v>
      </c>
      <c r="F6">
        <f>SUMIFS(kommunedata_grunnlag_før_rapportering[Totalt innvilget beløp (Autosummert)],kommunedata_grunnlag_før_rapportering[row_id],prosjekttema_og_tittel[[#This Row],[rowId - prosjektSøknadsbeløp]])</f>
        <v>0</v>
      </c>
      <c r="G6" t="b">
        <f>prosjekttema_og_tittel[[#This Row],[totalt innvilget]]&gt;0</f>
        <v>0</v>
      </c>
      <c r="H6">
        <f>IFERROR(IF(INDEX(kommunedata_grunnlag_før_rapportering[Svar / Merknad],MATCH(prosjekttema_og_tittel[[#This Row],[rowId - prosjekttema]],kommunedata_grunnlag_før_rapportering[row_id],0))="Ja",1,0),0)</f>
        <v>0</v>
      </c>
      <c r="I6">
        <f>IF(AND(prosjekttema_og_tittel[[#This Row],[prosjeksøknad har fått innvilgede midler]],prosjekttema_og_tittel[[#This Row],[tema inngår i prosjektsøknad]]=1),1,0)</f>
        <v>0</v>
      </c>
      <c r="J6" t="s">
        <v>182</v>
      </c>
      <c r="K6" t="str">
        <f>IFERROR(INDEX(kommunedata_grunnlag_før_rapportering[Svar / Merknad],MATCH(prosjekttema_og_tittel[[#This Row],[rowId - prosjekttittel]],kommunedata_grunnlag_før_rapportering[row_id],0)),"")</f>
        <v/>
      </c>
      <c r="N6" t="s">
        <v>246</v>
      </c>
      <c r="O6" t="s">
        <v>247</v>
      </c>
      <c r="Z6" s="186">
        <v>16</v>
      </c>
      <c r="AA6" s="188" t="e">
        <f>Rapportering!$D$3</f>
        <v>#N/A</v>
      </c>
      <c r="AB6" s="186">
        <v>4</v>
      </c>
      <c r="AC6" s="186" t="s">
        <v>91</v>
      </c>
      <c r="AD6" s="186" t="s">
        <v>91</v>
      </c>
      <c r="AE6" s="186">
        <v>0</v>
      </c>
      <c r="AF6" s="186" t="s">
        <v>179</v>
      </c>
      <c r="AG6" s="186">
        <v>0</v>
      </c>
      <c r="AH6" s="186" t="s">
        <v>91</v>
      </c>
      <c r="AI6" s="186" t="s">
        <v>90</v>
      </c>
      <c r="AJ6" s="186">
        <v>0</v>
      </c>
      <c r="AK6" s="186">
        <v>0</v>
      </c>
      <c r="AL6" s="186">
        <v>0</v>
      </c>
      <c r="AM6" s="186">
        <v>0</v>
      </c>
      <c r="AN6" s="186">
        <v>0</v>
      </c>
      <c r="AO6" s="186">
        <v>0</v>
      </c>
      <c r="AP6" s="186">
        <v>0</v>
      </c>
      <c r="AQ6" s="188" t="e">
        <f>Rapportering!D6</f>
        <v>#N/A</v>
      </c>
      <c r="AR6" s="186">
        <v>0</v>
      </c>
      <c r="AS6" s="186">
        <v>0</v>
      </c>
      <c r="AT6" s="186">
        <v>0</v>
      </c>
      <c r="AU6" s="186">
        <v>0</v>
      </c>
      <c r="AV6"/>
      <c r="AW6"/>
      <c r="AX6"/>
      <c r="AY6"/>
      <c r="AZ6"/>
      <c r="BA6"/>
      <c r="BB6"/>
      <c r="BC6" s="186" t="b">
        <v>1</v>
      </c>
      <c r="BE6" s="193">
        <v>16</v>
      </c>
      <c r="BF6" s="193" t="e">
        <v>#N/A</v>
      </c>
      <c r="BG6" s="193">
        <v>4</v>
      </c>
      <c r="BH6" s="193" t="str">
        <v>1.6.</v>
      </c>
      <c r="BI6" s="193" t="str">
        <v>1.6.</v>
      </c>
      <c r="BJ6" s="193">
        <v>0</v>
      </c>
      <c r="BK6" s="193" t="str">
        <v>Informasjon om kommunen</v>
      </c>
      <c r="BL6" s="193">
        <v>0</v>
      </c>
      <c r="BM6" s="193" t="str">
        <v>1.6.</v>
      </c>
      <c r="BN6" s="193" t="str">
        <v>Telefon</v>
      </c>
      <c r="BO6" s="193">
        <v>0</v>
      </c>
      <c r="BP6" s="193">
        <v>0</v>
      </c>
      <c r="BQ6" s="193">
        <v>0</v>
      </c>
      <c r="BR6" s="193">
        <v>0</v>
      </c>
      <c r="BS6" s="193">
        <v>0</v>
      </c>
      <c r="BT6" s="193">
        <v>0</v>
      </c>
      <c r="BU6" s="193">
        <v>0</v>
      </c>
      <c r="BV6" s="193" t="e">
        <v>#N/A</v>
      </c>
      <c r="BW6" s="193">
        <v>0</v>
      </c>
      <c r="BX6" s="193">
        <v>0</v>
      </c>
      <c r="BY6" s="193">
        <v>0</v>
      </c>
      <c r="BZ6" s="193">
        <v>0</v>
      </c>
      <c r="CA6" s="193">
        <v>0</v>
      </c>
      <c r="CB6" s="193">
        <v>0</v>
      </c>
      <c r="CC6" s="193">
        <v>0</v>
      </c>
      <c r="CD6" s="193">
        <v>0</v>
      </c>
      <c r="CE6" s="193">
        <v>0</v>
      </c>
      <c r="CF6" s="193">
        <v>0</v>
      </c>
      <c r="CG6" s="193">
        <v>0</v>
      </c>
    </row>
    <row r="7" spans="3:85" x14ac:dyDescent="0.25">
      <c r="C7" t="s">
        <v>110</v>
      </c>
      <c r="D7" t="s">
        <v>107</v>
      </c>
      <c r="E7" t="s">
        <v>7</v>
      </c>
      <c r="F7">
        <f>SUMIFS(kommunedata_grunnlag_før_rapportering[Totalt innvilget beløp (Autosummert)],kommunedata_grunnlag_før_rapportering[row_id],prosjekttema_og_tittel[[#This Row],[rowId - prosjektSøknadsbeløp]])</f>
        <v>0</v>
      </c>
      <c r="G7" t="b">
        <f>prosjekttema_og_tittel[[#This Row],[totalt innvilget]]&gt;0</f>
        <v>0</v>
      </c>
      <c r="H7">
        <f>IFERROR(IF(INDEX(kommunedata_grunnlag_før_rapportering[Svar / Merknad],MATCH(prosjekttema_og_tittel[[#This Row],[rowId - prosjekttema]],kommunedata_grunnlag_før_rapportering[row_id],0))="Ja",1,0),0)</f>
        <v>0</v>
      </c>
      <c r="I7">
        <f>IF(AND(prosjekttema_og_tittel[[#This Row],[prosjeksøknad har fått innvilgede midler]],prosjekttema_og_tittel[[#This Row],[tema inngår i prosjektsøknad]]=1),1,0)</f>
        <v>0</v>
      </c>
      <c r="J7" t="s">
        <v>182</v>
      </c>
      <c r="K7" t="str">
        <f>IFERROR(INDEX(kommunedata_grunnlag_før_rapportering[Svar / Merknad],MATCH(prosjekttema_og_tittel[[#This Row],[rowId - prosjekttittel]],kommunedata_grunnlag_før_rapportering[row_id],0)),"")</f>
        <v/>
      </c>
      <c r="N7" t="s">
        <v>262</v>
      </c>
      <c r="O7" t="s">
        <v>263</v>
      </c>
      <c r="AV7"/>
      <c r="AW7"/>
      <c r="AX7"/>
      <c r="AY7"/>
      <c r="AZ7"/>
      <c r="BA7"/>
      <c r="BB7"/>
      <c r="BE7" s="193">
        <v>20</v>
      </c>
      <c r="BF7" s="193">
        <v>0</v>
      </c>
      <c r="BG7" s="193">
        <v>0</v>
      </c>
      <c r="BH7" s="193">
        <v>0</v>
      </c>
      <c r="BI7" s="193">
        <v>0</v>
      </c>
      <c r="BJ7" s="193">
        <v>0</v>
      </c>
      <c r="BK7" s="193">
        <v>0</v>
      </c>
      <c r="BL7" s="193">
        <v>0</v>
      </c>
      <c r="BM7" s="193">
        <v>0</v>
      </c>
      <c r="BN7" s="193">
        <v>0</v>
      </c>
      <c r="BO7" s="193">
        <v>0</v>
      </c>
      <c r="BP7" s="193">
        <v>0</v>
      </c>
      <c r="BQ7" s="193">
        <v>0</v>
      </c>
      <c r="BR7" s="193">
        <v>0</v>
      </c>
      <c r="BS7" s="193">
        <v>0</v>
      </c>
      <c r="BT7" s="193">
        <v>0</v>
      </c>
      <c r="BU7" s="193">
        <v>0</v>
      </c>
      <c r="BV7" s="193">
        <v>0</v>
      </c>
      <c r="BW7" s="193">
        <v>0</v>
      </c>
      <c r="BX7" s="193">
        <v>0</v>
      </c>
      <c r="BY7" s="193">
        <v>0</v>
      </c>
      <c r="BZ7" s="193">
        <v>0</v>
      </c>
      <c r="CA7" s="193" t="str">
        <v/>
      </c>
      <c r="CB7" s="193" t="str">
        <v/>
      </c>
      <c r="CC7" s="193" t="str">
        <v>Måloppnåelse (antall ansatte)</v>
      </c>
      <c r="CD7" s="193">
        <v>0</v>
      </c>
      <c r="CE7" s="193">
        <v>0</v>
      </c>
      <c r="CF7" s="193">
        <v>0</v>
      </c>
      <c r="CG7" s="193">
        <v>0</v>
      </c>
    </row>
    <row r="8" spans="3:85" x14ac:dyDescent="0.25">
      <c r="C8" t="s">
        <v>110</v>
      </c>
      <c r="D8" t="s">
        <v>108</v>
      </c>
      <c r="E8" t="s">
        <v>6</v>
      </c>
      <c r="F8">
        <f>SUMIFS(kommunedata_grunnlag_før_rapportering[Totalt innvilget beløp (Autosummert)],kommunedata_grunnlag_før_rapportering[row_id],prosjekttema_og_tittel[[#This Row],[rowId - prosjektSøknadsbeløp]])</f>
        <v>0</v>
      </c>
      <c r="G8" t="b">
        <f>prosjekttema_og_tittel[[#This Row],[totalt innvilget]]&gt;0</f>
        <v>0</v>
      </c>
      <c r="H8">
        <f>IFERROR(IF(INDEX(kommunedata_grunnlag_før_rapportering[Svar / Merknad],MATCH(prosjekttema_og_tittel[[#This Row],[rowId - prosjekttema]],kommunedata_grunnlag_før_rapportering[row_id],0))="Ja",1,0),0)</f>
        <v>0</v>
      </c>
      <c r="I8">
        <f>IF(AND(prosjekttema_og_tittel[[#This Row],[prosjeksøknad har fått innvilgede midler]],prosjekttema_og_tittel[[#This Row],[tema inngår i prosjektsøknad]]=1),1,0)</f>
        <v>0</v>
      </c>
      <c r="J8" t="s">
        <v>182</v>
      </c>
      <c r="K8" t="str">
        <f>IFERROR(INDEX(kommunedata_grunnlag_før_rapportering[Svar / Merknad],MATCH(prosjekttema_og_tittel[[#This Row],[rowId - prosjekttittel]],kommunedata_grunnlag_før_rapportering[row_id],0)),"")</f>
        <v/>
      </c>
      <c r="N8" t="s">
        <v>265</v>
      </c>
      <c r="O8" t="s">
        <v>266</v>
      </c>
      <c r="AV8"/>
      <c r="AW8"/>
      <c r="AX8"/>
      <c r="AY8"/>
      <c r="AZ8"/>
      <c r="BA8"/>
      <c r="BB8"/>
      <c r="BE8" s="193">
        <v>21</v>
      </c>
      <c r="BF8" s="193">
        <v>0</v>
      </c>
      <c r="BG8" s="193">
        <v>0</v>
      </c>
      <c r="BH8" s="193">
        <v>0</v>
      </c>
      <c r="BI8" s="193">
        <v>0</v>
      </c>
      <c r="BJ8" s="193">
        <v>0</v>
      </c>
      <c r="BK8" s="193">
        <v>0</v>
      </c>
      <c r="BL8" s="193">
        <v>0</v>
      </c>
      <c r="BM8" s="193">
        <v>0</v>
      </c>
      <c r="BN8" s="193">
        <v>0</v>
      </c>
      <c r="BO8" s="193">
        <v>0</v>
      </c>
      <c r="BP8" s="193">
        <v>0</v>
      </c>
      <c r="BQ8" s="193">
        <v>0</v>
      </c>
      <c r="BR8" s="193">
        <v>0</v>
      </c>
      <c r="BS8" s="193">
        <v>0</v>
      </c>
      <c r="BT8" s="193">
        <v>0</v>
      </c>
      <c r="BU8" s="193">
        <v>0</v>
      </c>
      <c r="BV8" s="193">
        <v>0</v>
      </c>
      <c r="BW8" s="193">
        <v>0</v>
      </c>
      <c r="BX8" s="193">
        <v>0</v>
      </c>
      <c r="BY8" s="193">
        <v>0</v>
      </c>
      <c r="BZ8" s="193">
        <v>0</v>
      </c>
      <c r="CA8" s="193" t="str">
        <v/>
      </c>
      <c r="CB8" s="193" t="str">
        <v/>
      </c>
      <c r="CC8" s="193" t="str">
        <v>Måloppnåelse (antall ansatte)</v>
      </c>
      <c r="CD8" s="193">
        <v>0</v>
      </c>
      <c r="CE8" s="193">
        <v>0</v>
      </c>
      <c r="CF8" s="193">
        <v>0</v>
      </c>
      <c r="CG8" s="193">
        <v>0</v>
      </c>
    </row>
    <row r="9" spans="3:85" x14ac:dyDescent="0.25">
      <c r="C9" t="s">
        <v>110</v>
      </c>
      <c r="D9" t="s">
        <v>109</v>
      </c>
      <c r="E9" t="s">
        <v>5</v>
      </c>
      <c r="F9">
        <f>SUMIFS(kommunedata_grunnlag_før_rapportering[Totalt innvilget beløp (Autosummert)],kommunedata_grunnlag_før_rapportering[row_id],prosjekttema_og_tittel[[#This Row],[rowId - prosjektSøknadsbeløp]])</f>
        <v>0</v>
      </c>
      <c r="G9" t="b">
        <f>prosjekttema_og_tittel[[#This Row],[totalt innvilget]]&gt;0</f>
        <v>0</v>
      </c>
      <c r="H9">
        <f>IFERROR(IF(INDEX(kommunedata_grunnlag_før_rapportering[Svar / Merknad],MATCH(prosjekttema_og_tittel[[#This Row],[rowId - prosjekttema]],kommunedata_grunnlag_før_rapportering[row_id],0))="Ja",1,0),0)</f>
        <v>0</v>
      </c>
      <c r="I9">
        <f>IF(AND(prosjekttema_og_tittel[[#This Row],[prosjeksøknad har fått innvilgede midler]],prosjekttema_og_tittel[[#This Row],[tema inngår i prosjektsøknad]]=1),1,0)</f>
        <v>0</v>
      </c>
      <c r="J9" t="s">
        <v>182</v>
      </c>
      <c r="K9" t="str">
        <f>IFERROR(INDEX(kommunedata_grunnlag_før_rapportering[Svar / Merknad],MATCH(prosjekttema_og_tittel[[#This Row],[rowId - prosjekttittel]],kommunedata_grunnlag_før_rapportering[row_id],0)),"")</f>
        <v/>
      </c>
      <c r="N9" t="s">
        <v>267</v>
      </c>
      <c r="O9" t="s">
        <v>268</v>
      </c>
      <c r="AV9"/>
      <c r="AW9"/>
      <c r="AX9"/>
      <c r="AY9"/>
      <c r="AZ9"/>
      <c r="BA9"/>
      <c r="BB9"/>
      <c r="BE9" s="193">
        <v>22</v>
      </c>
      <c r="BF9" s="193">
        <v>0</v>
      </c>
      <c r="BG9" s="193">
        <v>0</v>
      </c>
      <c r="BH9" s="193">
        <v>0</v>
      </c>
      <c r="BI9" s="193">
        <v>0</v>
      </c>
      <c r="BJ9" s="193">
        <v>0</v>
      </c>
      <c r="BK9" s="193">
        <v>0</v>
      </c>
      <c r="BL9" s="193">
        <v>0</v>
      </c>
      <c r="BM9" s="193">
        <v>0</v>
      </c>
      <c r="BN9" s="193">
        <v>0</v>
      </c>
      <c r="BO9" s="193">
        <v>0</v>
      </c>
      <c r="BP9" s="193">
        <v>0</v>
      </c>
      <c r="BQ9" s="193">
        <v>0</v>
      </c>
      <c r="BR9" s="193">
        <v>0</v>
      </c>
      <c r="BS9" s="193">
        <v>0</v>
      </c>
      <c r="BT9" s="193">
        <v>0</v>
      </c>
      <c r="BU9" s="193">
        <v>0</v>
      </c>
      <c r="BV9" s="193">
        <v>0</v>
      </c>
      <c r="BW9" s="193">
        <v>0</v>
      </c>
      <c r="BX9" s="193">
        <v>0</v>
      </c>
      <c r="BY9" s="193">
        <v>0</v>
      </c>
      <c r="BZ9" s="193">
        <v>0</v>
      </c>
      <c r="CA9" s="193" t="str">
        <v/>
      </c>
      <c r="CB9" s="193" t="str">
        <v/>
      </c>
      <c r="CC9" s="193" t="str">
        <v>Måloppnåelse (antall ansatte)</v>
      </c>
      <c r="CD9" s="193">
        <v>0</v>
      </c>
      <c r="CE9" s="193">
        <v>0</v>
      </c>
      <c r="CF9" s="193">
        <v>0</v>
      </c>
      <c r="CG9" s="193">
        <v>0</v>
      </c>
    </row>
    <row r="10" spans="3:85" x14ac:dyDescent="0.25">
      <c r="C10" t="s">
        <v>119</v>
      </c>
      <c r="D10" t="s">
        <v>111</v>
      </c>
      <c r="E10" t="s">
        <v>12</v>
      </c>
      <c r="F10">
        <f>SUMIFS(kommunedata_grunnlag_før_rapportering[Totalt innvilget beløp (Autosummert)],kommunedata_grunnlag_før_rapportering[row_id],prosjekttema_og_tittel[[#This Row],[rowId - prosjektSøknadsbeløp]])</f>
        <v>0</v>
      </c>
      <c r="G10" t="b">
        <f>prosjekttema_og_tittel[[#This Row],[totalt innvilget]]&gt;0</f>
        <v>0</v>
      </c>
      <c r="H10">
        <f>IFERROR(IF(INDEX(kommunedata_grunnlag_før_rapportering[Svar / Merknad],MATCH(prosjekttema_og_tittel[[#This Row],[rowId - prosjekttema]],kommunedata_grunnlag_før_rapportering[row_id],0))="Ja",1,0),0)</f>
        <v>0</v>
      </c>
      <c r="I10">
        <f>IF(AND(prosjekttema_og_tittel[[#This Row],[prosjeksøknad har fått innvilgede midler]],prosjekttema_og_tittel[[#This Row],[tema inngår i prosjektsøknad]]=1),1,0)</f>
        <v>0</v>
      </c>
      <c r="J10" t="s">
        <v>194</v>
      </c>
      <c r="K10" t="str">
        <f>IFERROR(INDEX(kommunedata_grunnlag_før_rapportering[Svar / Merknad],MATCH(prosjekttema_og_tittel[[#This Row],[rowId - prosjekttittel]],kommunedata_grunnlag_før_rapportering[row_id],0)),"")</f>
        <v/>
      </c>
      <c r="N10" t="s">
        <v>269</v>
      </c>
      <c r="O10" t="s">
        <v>270</v>
      </c>
      <c r="AV10"/>
      <c r="AW10"/>
      <c r="AX10"/>
      <c r="AY10"/>
      <c r="AZ10"/>
      <c r="BA10"/>
      <c r="BB10"/>
      <c r="BE10" s="193">
        <v>23</v>
      </c>
      <c r="BF10" s="193">
        <v>0</v>
      </c>
      <c r="BG10" s="193">
        <v>0</v>
      </c>
      <c r="BH10" s="193">
        <v>0</v>
      </c>
      <c r="BI10" s="193">
        <v>0</v>
      </c>
      <c r="BJ10" s="193">
        <v>0</v>
      </c>
      <c r="BK10" s="193">
        <v>0</v>
      </c>
      <c r="BL10" s="193">
        <v>0</v>
      </c>
      <c r="BM10" s="193">
        <v>0</v>
      </c>
      <c r="BN10" s="193">
        <v>0</v>
      </c>
      <c r="BO10" s="193">
        <v>0</v>
      </c>
      <c r="BP10" s="193">
        <v>0</v>
      </c>
      <c r="BQ10" s="193">
        <v>0</v>
      </c>
      <c r="BR10" s="193">
        <v>0</v>
      </c>
      <c r="BS10" s="193">
        <v>0</v>
      </c>
      <c r="BT10" s="193">
        <v>0</v>
      </c>
      <c r="BU10" s="193">
        <v>0</v>
      </c>
      <c r="BV10" s="193">
        <v>0</v>
      </c>
      <c r="BW10" s="193">
        <v>0</v>
      </c>
      <c r="BX10" s="193">
        <v>0</v>
      </c>
      <c r="BY10" s="193">
        <v>0</v>
      </c>
      <c r="BZ10" s="193">
        <v>0</v>
      </c>
      <c r="CA10" s="193" t="str">
        <v/>
      </c>
      <c r="CB10" s="193" t="str">
        <v/>
      </c>
      <c r="CC10" s="193" t="str">
        <v>Måloppnåelse (antall ansatte)</v>
      </c>
      <c r="CD10" s="193">
        <v>0</v>
      </c>
      <c r="CE10" s="193">
        <v>0</v>
      </c>
      <c r="CF10" s="193">
        <v>0</v>
      </c>
      <c r="CG10" s="193">
        <v>0</v>
      </c>
    </row>
    <row r="11" spans="3:85" x14ac:dyDescent="0.25">
      <c r="C11" t="s">
        <v>119</v>
      </c>
      <c r="D11" t="s">
        <v>112</v>
      </c>
      <c r="E11" t="s">
        <v>11</v>
      </c>
      <c r="F11">
        <f>SUMIFS(kommunedata_grunnlag_før_rapportering[Totalt innvilget beløp (Autosummert)],kommunedata_grunnlag_før_rapportering[row_id],prosjekttema_og_tittel[[#This Row],[rowId - prosjektSøknadsbeløp]])</f>
        <v>0</v>
      </c>
      <c r="G11" t="b">
        <f>prosjekttema_og_tittel[[#This Row],[totalt innvilget]]&gt;0</f>
        <v>0</v>
      </c>
      <c r="H11">
        <f>IFERROR(IF(INDEX(kommunedata_grunnlag_før_rapportering[Svar / Merknad],MATCH(prosjekttema_og_tittel[[#This Row],[rowId - prosjekttema]],kommunedata_grunnlag_før_rapportering[row_id],0))="Ja",1,0),0)</f>
        <v>0</v>
      </c>
      <c r="I11">
        <f>IF(AND(prosjekttema_og_tittel[[#This Row],[prosjeksøknad har fått innvilgede midler]],prosjekttema_og_tittel[[#This Row],[tema inngår i prosjektsøknad]]=1),1,0)</f>
        <v>0</v>
      </c>
      <c r="J11" t="s">
        <v>194</v>
      </c>
      <c r="K11" t="str">
        <f>IFERROR(INDEX(kommunedata_grunnlag_før_rapportering[Svar / Merknad],MATCH(prosjekttema_og_tittel[[#This Row],[rowId - prosjekttittel]],kommunedata_grunnlag_før_rapportering[row_id],0)),"")</f>
        <v/>
      </c>
      <c r="N11" t="s">
        <v>276</v>
      </c>
      <c r="O11" t="s">
        <v>277</v>
      </c>
      <c r="Z11" s="186">
        <v>1</v>
      </c>
      <c r="AA11" s="191" cm="1">
        <f t="array" ref="AA11:AU11">kommunedata_grunnlag_før_rapportering[]</f>
        <v>0</v>
      </c>
      <c r="AB11" s="191">
        <v>0</v>
      </c>
      <c r="AC11" s="191">
        <v>0</v>
      </c>
      <c r="AD11" s="191">
        <v>0</v>
      </c>
      <c r="AE11" s="191">
        <v>0</v>
      </c>
      <c r="AF11" s="191">
        <v>0</v>
      </c>
      <c r="AG11" s="191">
        <v>0</v>
      </c>
      <c r="AH11" s="191">
        <v>0</v>
      </c>
      <c r="AI11" s="191">
        <v>0</v>
      </c>
      <c r="AJ11" s="191">
        <v>0</v>
      </c>
      <c r="AK11" s="191">
        <v>0</v>
      </c>
      <c r="AL11" s="191">
        <v>0</v>
      </c>
      <c r="AM11" s="191">
        <v>0</v>
      </c>
      <c r="AN11" s="191">
        <v>0</v>
      </c>
      <c r="AO11" s="191">
        <v>0</v>
      </c>
      <c r="AP11" s="191">
        <v>0</v>
      </c>
      <c r="AQ11" s="191">
        <v>0</v>
      </c>
      <c r="AR11" s="191">
        <v>0</v>
      </c>
      <c r="AS11" s="191">
        <v>0</v>
      </c>
      <c r="AT11" s="191">
        <v>0</v>
      </c>
      <c r="AU11" s="191">
        <v>0</v>
      </c>
      <c r="AV11" s="183" t="str">
        <f>IFERROR(INDEX(prosjekttema_og_tittel[tema inngår i prosjektsøknad],MATCH(AD11,prosjekttema_og_tittel[rowId - prosjekttema],0)),"")</f>
        <v/>
      </c>
      <c r="AW11" s="183" t="str">
        <f>IFERROR(INDEX(prosjekttema_og_tittel[prosjekttema inngår i prosjektsøknad som har fått innvilgede midler],MATCH(AD11,prosjekttema_og_tittel[rowId - prosjekttema],0)),"")</f>
        <v/>
      </c>
      <c r="AX11" s="200" t="str">
        <f>IFERROR(INDEX($T$13:$T$76,MATCH('backend (Ikke rør)'!$AD11,$Q$13:$Q$76,0)),"")</f>
        <v>Måloppnåelse (antall ansatte)</v>
      </c>
      <c r="AY11" s="200">
        <f>IFERROR(INDEX($U$13:$U$76,MATCH('backend (Ikke rør)'!$AD11,$Q$13:$Q$76,0)),"")</f>
        <v>0</v>
      </c>
      <c r="AZ11" s="200">
        <f>IFERROR(INDEX($V$13:$V$76,MATCH('backend (Ikke rør)'!$AD11,$Q$13:$Q$76,0)),"")</f>
        <v>0</v>
      </c>
      <c r="BA11" s="183">
        <f>IFERROR(INDEX($V$79:$V$107,MATCH('backend (Ikke rør)'!$AD11,$Q$79:$Q$107,0)),"")</f>
        <v>0</v>
      </c>
      <c r="BB11" s="183">
        <f>IFERROR(INDEX($W$79:$W$107,MATCH('backend (Ikke rør)'!$AD11,$Q$79:$Q$107,0)),"")</f>
        <v>0</v>
      </c>
      <c r="BC11" s="189" t="b">
        <f t="shared" ref="BC11:BC29" si="1">IF(OR(AD11="1.1.",AD11="1.4.",AD11="1.5.",AD11="1.6."),FALSE,TRUE)</f>
        <v>1</v>
      </c>
      <c r="BE11" s="193">
        <v>24</v>
      </c>
      <c r="BF11" s="193">
        <v>0</v>
      </c>
      <c r="BG11" s="193">
        <v>0</v>
      </c>
      <c r="BH11" s="193">
        <v>0</v>
      </c>
      <c r="BI11" s="193">
        <v>0</v>
      </c>
      <c r="BJ11" s="193">
        <v>0</v>
      </c>
      <c r="BK11" s="193">
        <v>0</v>
      </c>
      <c r="BL11" s="193">
        <v>0</v>
      </c>
      <c r="BM11" s="193">
        <v>0</v>
      </c>
      <c r="BN11" s="193">
        <v>0</v>
      </c>
      <c r="BO11" s="193">
        <v>0</v>
      </c>
      <c r="BP11" s="193">
        <v>0</v>
      </c>
      <c r="BQ11" s="193">
        <v>0</v>
      </c>
      <c r="BR11" s="193">
        <v>0</v>
      </c>
      <c r="BS11" s="193">
        <v>0</v>
      </c>
      <c r="BT11" s="193">
        <v>0</v>
      </c>
      <c r="BU11" s="193">
        <v>0</v>
      </c>
      <c r="BV11" s="193">
        <v>0</v>
      </c>
      <c r="BW11" s="193">
        <v>0</v>
      </c>
      <c r="BX11" s="193">
        <v>0</v>
      </c>
      <c r="BY11" s="193">
        <v>0</v>
      </c>
      <c r="BZ11" s="193">
        <v>0</v>
      </c>
      <c r="CA11" s="193" t="str">
        <v/>
      </c>
      <c r="CB11" s="193" t="str">
        <v/>
      </c>
      <c r="CC11" s="193" t="str">
        <v>Måloppnåelse (antall ansatte)</v>
      </c>
      <c r="CD11" s="193">
        <v>0</v>
      </c>
      <c r="CE11" s="193">
        <v>0</v>
      </c>
      <c r="CF11" s="193">
        <v>0</v>
      </c>
      <c r="CG11" s="193">
        <v>0</v>
      </c>
    </row>
    <row r="12" spans="3:85" x14ac:dyDescent="0.25">
      <c r="C12" t="s">
        <v>119</v>
      </c>
      <c r="D12" t="s">
        <v>113</v>
      </c>
      <c r="E12" t="s">
        <v>10</v>
      </c>
      <c r="F12">
        <f>SUMIFS(kommunedata_grunnlag_før_rapportering[Totalt innvilget beløp (Autosummert)],kommunedata_grunnlag_før_rapportering[row_id],prosjekttema_og_tittel[[#This Row],[rowId - prosjektSøknadsbeløp]])</f>
        <v>0</v>
      </c>
      <c r="G12" t="b">
        <f>prosjekttema_og_tittel[[#This Row],[totalt innvilget]]&gt;0</f>
        <v>0</v>
      </c>
      <c r="H12">
        <f>IFERROR(IF(INDEX(kommunedata_grunnlag_før_rapportering[Svar / Merknad],MATCH(prosjekttema_og_tittel[[#This Row],[rowId - prosjekttema]],kommunedata_grunnlag_før_rapportering[row_id],0))="Ja",1,0),0)</f>
        <v>0</v>
      </c>
      <c r="I12">
        <f>IF(AND(prosjekttema_og_tittel[[#This Row],[prosjeksøknad har fått innvilgede midler]],prosjekttema_og_tittel[[#This Row],[tema inngår i prosjektsøknad]]=1),1,0)</f>
        <v>0</v>
      </c>
      <c r="J12" t="s">
        <v>194</v>
      </c>
      <c r="K12" t="str">
        <f>IFERROR(INDEX(kommunedata_grunnlag_før_rapportering[Svar / Merknad],MATCH(prosjekttema_og_tittel[[#This Row],[rowId - prosjekttittel]],kommunedata_grunnlag_før_rapportering[row_id],0)),"")</f>
        <v/>
      </c>
      <c r="N12" t="s">
        <v>278</v>
      </c>
      <c r="O12" t="s">
        <v>279</v>
      </c>
      <c r="P12" s="195" t="s">
        <v>271</v>
      </c>
      <c r="Z12" s="188" t="e">
        <f>VALUE(SUBSTITUTE(AD12,".",""))</f>
        <v>#VALUE!</v>
      </c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83" t="str">
        <f>IFERROR(INDEX(prosjekttema_og_tittel[tema inngår i prosjektsøknad],MATCH(AD12,prosjekttema_og_tittel[rowId - prosjekttema],0)),"")</f>
        <v/>
      </c>
      <c r="AW12" s="183" t="str">
        <f>IFERROR(INDEX(prosjekttema_og_tittel[prosjekttema inngår i prosjektsøknad som har fått innvilgede midler],MATCH(AD12,prosjekttema_og_tittel[rowId - prosjekttema],0)),"")</f>
        <v/>
      </c>
      <c r="AX12" s="200" t="str">
        <f>IFERROR(INDEX($T$13:$T$76,MATCH('backend (Ikke rør)'!$AD12,$Q$13:$Q$76,0)),"")</f>
        <v>Måloppnåelse (antall ansatte)</v>
      </c>
      <c r="AY12" s="200">
        <f>IFERROR(INDEX($U$13:$U$76,MATCH('backend (Ikke rør)'!$AD12,$Q$13:$Q$76,0)),"")</f>
        <v>0</v>
      </c>
      <c r="AZ12" s="200">
        <f>IFERROR(INDEX($V$13:$V$76,MATCH('backend (Ikke rør)'!$AD12,$Q$13:$Q$76,0)),"")</f>
        <v>0</v>
      </c>
      <c r="BA12" s="183">
        <f>IFERROR(INDEX($V$79:$V$107,MATCH('backend (Ikke rør)'!$AD12,$Q$79:$Q$107,0)),"")</f>
        <v>0</v>
      </c>
      <c r="BB12" s="183">
        <f>IFERROR(INDEX($W$79:$W$107,MATCH('backend (Ikke rør)'!$AD12,$Q$79:$Q$107,0)),"")</f>
        <v>0</v>
      </c>
      <c r="BC12" s="189" t="b">
        <f t="shared" si="1"/>
        <v>1</v>
      </c>
      <c r="BE12" s="193">
        <v>25</v>
      </c>
      <c r="BF12" s="193">
        <v>0</v>
      </c>
      <c r="BG12" s="193">
        <v>0</v>
      </c>
      <c r="BH12" s="193">
        <v>0</v>
      </c>
      <c r="BI12" s="193">
        <v>0</v>
      </c>
      <c r="BJ12" s="193">
        <v>0</v>
      </c>
      <c r="BK12" s="193">
        <v>0</v>
      </c>
      <c r="BL12" s="193">
        <v>0</v>
      </c>
      <c r="BM12" s="193">
        <v>0</v>
      </c>
      <c r="BN12" s="193">
        <v>0</v>
      </c>
      <c r="BO12" s="193">
        <v>0</v>
      </c>
      <c r="BP12" s="193">
        <v>0</v>
      </c>
      <c r="BQ12" s="193">
        <v>0</v>
      </c>
      <c r="BR12" s="193">
        <v>0</v>
      </c>
      <c r="BS12" s="193">
        <v>0</v>
      </c>
      <c r="BT12" s="193">
        <v>0</v>
      </c>
      <c r="BU12" s="193">
        <v>0</v>
      </c>
      <c r="BV12" s="193">
        <v>0</v>
      </c>
      <c r="BW12" s="193">
        <v>0</v>
      </c>
      <c r="BX12" s="193">
        <v>0</v>
      </c>
      <c r="BY12" s="193">
        <v>0</v>
      </c>
      <c r="BZ12" s="193">
        <v>0</v>
      </c>
      <c r="CA12" s="193" t="str">
        <v/>
      </c>
      <c r="CB12" s="193" t="str">
        <v/>
      </c>
      <c r="CC12" s="193" t="str">
        <v>Måloppnåelse (antall ansatte)</v>
      </c>
      <c r="CD12" s="193">
        <v>0</v>
      </c>
      <c r="CE12" s="193">
        <v>0</v>
      </c>
      <c r="CF12" s="193">
        <v>0</v>
      </c>
      <c r="CG12" s="193">
        <v>0</v>
      </c>
    </row>
    <row r="13" spans="3:85" x14ac:dyDescent="0.25">
      <c r="C13" t="s">
        <v>119</v>
      </c>
      <c r="D13" t="s">
        <v>114</v>
      </c>
      <c r="E13" t="s">
        <v>9</v>
      </c>
      <c r="F13">
        <f>SUMIFS(kommunedata_grunnlag_før_rapportering[Totalt innvilget beløp (Autosummert)],kommunedata_grunnlag_før_rapportering[row_id],prosjekttema_og_tittel[[#This Row],[rowId - prosjektSøknadsbeløp]])</f>
        <v>0</v>
      </c>
      <c r="G13" t="b">
        <f>prosjekttema_og_tittel[[#This Row],[totalt innvilget]]&gt;0</f>
        <v>0</v>
      </c>
      <c r="H13">
        <f>IFERROR(IF(INDEX(kommunedata_grunnlag_før_rapportering[Svar / Merknad],MATCH(prosjekttema_og_tittel[[#This Row],[rowId - prosjekttema]],kommunedata_grunnlag_før_rapportering[row_id],0))="Ja",1,0),0)</f>
        <v>0</v>
      </c>
      <c r="I13">
        <f>IF(AND(prosjekttema_og_tittel[[#This Row],[prosjeksøknad har fått innvilgede midler]],prosjekttema_og_tittel[[#This Row],[tema inngår i prosjektsøknad]]=1),1,0)</f>
        <v>0</v>
      </c>
      <c r="J13" t="s">
        <v>194</v>
      </c>
      <c r="K13" t="str">
        <f>IFERROR(INDEX(kommunedata_grunnlag_før_rapportering[Svar / Merknad],MATCH(prosjekttema_og_tittel[[#This Row],[rowId - prosjekttittel]],kommunedata_grunnlag_før_rapportering[row_id],0)),"")</f>
        <v/>
      </c>
      <c r="N13" t="s">
        <v>280</v>
      </c>
      <c r="O13" t="s">
        <v>281</v>
      </c>
      <c r="Q13" s="196" t="str">
        <f>Rapportering!B9</f>
        <v>2.</v>
      </c>
      <c r="R13" s="196" t="str">
        <f>Rapportering!C9</f>
        <v>Kompetansetiltak (grunn-, videre- og etterutdanning)</v>
      </c>
      <c r="S13" s="196">
        <f>Rapportering!D9</f>
        <v>0</v>
      </c>
      <c r="T13" s="196">
        <f>Rapportering!E9</f>
        <v>0</v>
      </c>
      <c r="U13" s="196">
        <f>Rapportering!F9</f>
        <v>0</v>
      </c>
      <c r="V13" s="196">
        <f>Rapportering!G9</f>
        <v>0</v>
      </c>
      <c r="W13" s="196">
        <f>Rapportering!H9</f>
        <v>0</v>
      </c>
      <c r="Z13" s="188" t="e">
        <f t="shared" ref="Z13:Z20" si="2">VALUE(SUBSTITUTE(AD13,".",""))</f>
        <v>#VALUE!</v>
      </c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  <c r="AU13" s="191"/>
      <c r="AV13" s="183" t="str">
        <f>IFERROR(INDEX(prosjekttema_og_tittel[tema inngår i prosjektsøknad],MATCH(AD13,prosjekttema_og_tittel[rowId - prosjekttema],0)),"")</f>
        <v/>
      </c>
      <c r="AW13" s="183" t="str">
        <f>IFERROR(INDEX(prosjekttema_og_tittel[prosjekttema inngår i prosjektsøknad som har fått innvilgede midler],MATCH(AD13,prosjekttema_og_tittel[rowId - prosjekttema],0)),"")</f>
        <v/>
      </c>
      <c r="AX13" s="200" t="str">
        <f>IFERROR(INDEX($T$13:$T$76,MATCH('backend (Ikke rør)'!$AD13,$Q$13:$Q$76,0)),"")</f>
        <v>Måloppnåelse (antall ansatte)</v>
      </c>
      <c r="AY13" s="200">
        <f>IFERROR(INDEX($U$13:$U$76,MATCH('backend (Ikke rør)'!$AD13,$Q$13:$Q$76,0)),"")</f>
        <v>0</v>
      </c>
      <c r="AZ13" s="200">
        <f>IFERROR(INDEX($V$13:$V$76,MATCH('backend (Ikke rør)'!$AD13,$Q$13:$Q$76,0)),"")</f>
        <v>0</v>
      </c>
      <c r="BA13" s="183">
        <f>IFERROR(INDEX($V$79:$V$107,MATCH('backend (Ikke rør)'!$AD13,$Q$79:$Q$107,0)),"")</f>
        <v>0</v>
      </c>
      <c r="BB13" s="183">
        <f>IFERROR(INDEX($W$79:$W$107,MATCH('backend (Ikke rør)'!$AD13,$Q$79:$Q$107,0)),"")</f>
        <v>0</v>
      </c>
      <c r="BC13" s="189" t="b">
        <f t="shared" si="1"/>
        <v>1</v>
      </c>
      <c r="BE13" s="193">
        <v>26</v>
      </c>
      <c r="BF13" s="193">
        <v>0</v>
      </c>
      <c r="BG13" s="193">
        <v>0</v>
      </c>
      <c r="BH13" s="193">
        <v>0</v>
      </c>
      <c r="BI13" s="193">
        <v>0</v>
      </c>
      <c r="BJ13" s="193">
        <v>0</v>
      </c>
      <c r="BK13" s="193">
        <v>0</v>
      </c>
      <c r="BL13" s="193">
        <v>0</v>
      </c>
      <c r="BM13" s="193">
        <v>0</v>
      </c>
      <c r="BN13" s="193">
        <v>0</v>
      </c>
      <c r="BO13" s="193">
        <v>0</v>
      </c>
      <c r="BP13" s="193">
        <v>0</v>
      </c>
      <c r="BQ13" s="193">
        <v>0</v>
      </c>
      <c r="BR13" s="193">
        <v>0</v>
      </c>
      <c r="BS13" s="193">
        <v>0</v>
      </c>
      <c r="BT13" s="193">
        <v>0</v>
      </c>
      <c r="BU13" s="193">
        <v>0</v>
      </c>
      <c r="BV13" s="193">
        <v>0</v>
      </c>
      <c r="BW13" s="193">
        <v>0</v>
      </c>
      <c r="BX13" s="193">
        <v>0</v>
      </c>
      <c r="BY13" s="193">
        <v>0</v>
      </c>
      <c r="BZ13" s="193">
        <v>0</v>
      </c>
      <c r="CA13" s="193" t="str">
        <v/>
      </c>
      <c r="CB13" s="193" t="str">
        <v/>
      </c>
      <c r="CC13" s="193" t="str">
        <v>Måloppnåelse (antall ansatte)</v>
      </c>
      <c r="CD13" s="193">
        <v>0</v>
      </c>
      <c r="CE13" s="193">
        <v>0</v>
      </c>
      <c r="CF13" s="193">
        <v>0</v>
      </c>
      <c r="CG13" s="193">
        <v>0</v>
      </c>
    </row>
    <row r="14" spans="3:85" x14ac:dyDescent="0.25">
      <c r="C14" t="s">
        <v>119</v>
      </c>
      <c r="D14" t="s">
        <v>115</v>
      </c>
      <c r="E14" t="s">
        <v>8</v>
      </c>
      <c r="F14">
        <f>SUMIFS(kommunedata_grunnlag_før_rapportering[Totalt innvilget beløp (Autosummert)],kommunedata_grunnlag_før_rapportering[row_id],prosjekttema_og_tittel[[#This Row],[rowId - prosjektSøknadsbeløp]])</f>
        <v>0</v>
      </c>
      <c r="G14" t="b">
        <f>prosjekttema_og_tittel[[#This Row],[totalt innvilget]]&gt;0</f>
        <v>0</v>
      </c>
      <c r="H14">
        <f>IFERROR(IF(INDEX(kommunedata_grunnlag_før_rapportering[Svar / Merknad],MATCH(prosjekttema_og_tittel[[#This Row],[rowId - prosjekttema]],kommunedata_grunnlag_før_rapportering[row_id],0))="Ja",1,0),0)</f>
        <v>0</v>
      </c>
      <c r="I14">
        <f>IF(AND(prosjekttema_og_tittel[[#This Row],[prosjeksøknad har fått innvilgede midler]],prosjekttema_og_tittel[[#This Row],[tema inngår i prosjektsøknad]]=1),1,0)</f>
        <v>0</v>
      </c>
      <c r="J14" t="s">
        <v>194</v>
      </c>
      <c r="K14" t="str">
        <f>IFERROR(INDEX(kommunedata_grunnlag_før_rapportering[Svar / Merknad],MATCH(prosjekttema_og_tittel[[#This Row],[rowId - prosjekttittel]],kommunedata_grunnlag_før_rapportering[row_id],0)),"")</f>
        <v/>
      </c>
      <c r="N14" t="s">
        <v>282</v>
      </c>
      <c r="O14" t="s">
        <v>283</v>
      </c>
      <c r="P14" s="195"/>
      <c r="Q14" s="196">
        <f>Rapportering!B10</f>
        <v>0</v>
      </c>
      <c r="R14" s="196">
        <f>Rapportering!C10</f>
        <v>0</v>
      </c>
      <c r="S14" s="196">
        <f>Rapportering!D10</f>
        <v>0</v>
      </c>
      <c r="T14" s="196" t="str">
        <f>Rapportering!E10</f>
        <v>Måloppnåelse (antall ansatte)</v>
      </c>
      <c r="U14" s="196">
        <f>Rapportering!F10</f>
        <v>0</v>
      </c>
      <c r="V14" s="196">
        <f>Rapportering!G10</f>
        <v>0</v>
      </c>
      <c r="W14" s="196">
        <f>Rapportering!H10</f>
        <v>0</v>
      </c>
      <c r="Z14" s="188" t="e">
        <f t="shared" si="2"/>
        <v>#VALUE!</v>
      </c>
      <c r="AA14" s="191"/>
      <c r="AB14" s="191"/>
      <c r="AC14" s="191"/>
      <c r="AD14" s="191"/>
      <c r="AE14" s="191"/>
      <c r="AF14" s="191"/>
      <c r="AG14" s="191"/>
      <c r="AH14" s="191"/>
      <c r="AI14" s="191"/>
      <c r="AJ14" s="191"/>
      <c r="AK14" s="191"/>
      <c r="AL14" s="191"/>
      <c r="AM14" s="191"/>
      <c r="AN14" s="191"/>
      <c r="AO14" s="191"/>
      <c r="AP14" s="191"/>
      <c r="AQ14" s="191"/>
      <c r="AR14" s="191"/>
      <c r="AS14" s="191"/>
      <c r="AT14" s="191"/>
      <c r="AU14" s="191"/>
      <c r="AV14" s="183" t="str">
        <f>IFERROR(INDEX(prosjekttema_og_tittel[tema inngår i prosjektsøknad],MATCH(AD14,prosjekttema_og_tittel[rowId - prosjekttema],0)),"")</f>
        <v/>
      </c>
      <c r="AW14" s="183" t="str">
        <f>IFERROR(INDEX(prosjekttema_og_tittel[prosjekttema inngår i prosjektsøknad som har fått innvilgede midler],MATCH(AD14,prosjekttema_og_tittel[rowId - prosjekttema],0)),"")</f>
        <v/>
      </c>
      <c r="AX14" s="200" t="str">
        <f>IFERROR(INDEX($T$13:$T$76,MATCH('backend (Ikke rør)'!$AD14,$Q$13:$Q$76,0)),"")</f>
        <v>Måloppnåelse (antall ansatte)</v>
      </c>
      <c r="AY14" s="200">
        <f>IFERROR(INDEX($U$13:$U$76,MATCH('backend (Ikke rør)'!$AD14,$Q$13:$Q$76,0)),"")</f>
        <v>0</v>
      </c>
      <c r="AZ14" s="200">
        <f>IFERROR(INDEX($V$13:$V$76,MATCH('backend (Ikke rør)'!$AD14,$Q$13:$Q$76,0)),"")</f>
        <v>0</v>
      </c>
      <c r="BA14" s="183">
        <f>IFERROR(INDEX($V$79:$V$107,MATCH('backend (Ikke rør)'!$AD14,$Q$79:$Q$107,0)),"")</f>
        <v>0</v>
      </c>
      <c r="BB14" s="183">
        <f>IFERROR(INDEX($W$79:$W$107,MATCH('backend (Ikke rør)'!$AD14,$Q$79:$Q$107,0)),"")</f>
        <v>0</v>
      </c>
      <c r="BC14" s="189" t="b">
        <f t="shared" si="1"/>
        <v>1</v>
      </c>
      <c r="BE14" s="193">
        <v>27</v>
      </c>
      <c r="BF14" s="193">
        <v>0</v>
      </c>
      <c r="BG14" s="193">
        <v>0</v>
      </c>
      <c r="BH14" s="193">
        <v>0</v>
      </c>
      <c r="BI14" s="193">
        <v>0</v>
      </c>
      <c r="BJ14" s="193">
        <v>0</v>
      </c>
      <c r="BK14" s="193">
        <v>0</v>
      </c>
      <c r="BL14" s="193">
        <v>0</v>
      </c>
      <c r="BM14" s="193">
        <v>0</v>
      </c>
      <c r="BN14" s="193">
        <v>0</v>
      </c>
      <c r="BO14" s="193">
        <v>0</v>
      </c>
      <c r="BP14" s="193">
        <v>0</v>
      </c>
      <c r="BQ14" s="193">
        <v>0</v>
      </c>
      <c r="BR14" s="193">
        <v>0</v>
      </c>
      <c r="BS14" s="193">
        <v>0</v>
      </c>
      <c r="BT14" s="193">
        <v>0</v>
      </c>
      <c r="BU14" s="193">
        <v>0</v>
      </c>
      <c r="BV14" s="193">
        <v>0</v>
      </c>
      <c r="BW14" s="193">
        <v>0</v>
      </c>
      <c r="BX14" s="193">
        <v>0</v>
      </c>
      <c r="BY14" s="193">
        <v>0</v>
      </c>
      <c r="BZ14" s="193">
        <v>0</v>
      </c>
      <c r="CA14" s="193" t="str">
        <v/>
      </c>
      <c r="CB14" s="193" t="str">
        <v/>
      </c>
      <c r="CC14" s="193" t="str">
        <v>Måloppnåelse (antall ansatte)</v>
      </c>
      <c r="CD14" s="193">
        <v>0</v>
      </c>
      <c r="CE14" s="193">
        <v>0</v>
      </c>
      <c r="CF14" s="193">
        <v>0</v>
      </c>
      <c r="CG14" s="193">
        <v>0</v>
      </c>
    </row>
    <row r="15" spans="3:85" x14ac:dyDescent="0.25">
      <c r="C15" t="s">
        <v>119</v>
      </c>
      <c r="D15" t="s">
        <v>116</v>
      </c>
      <c r="E15" t="s">
        <v>7</v>
      </c>
      <c r="F15">
        <f>SUMIFS(kommunedata_grunnlag_før_rapportering[Totalt innvilget beløp (Autosummert)],kommunedata_grunnlag_før_rapportering[row_id],prosjekttema_og_tittel[[#This Row],[rowId - prosjektSøknadsbeløp]])</f>
        <v>0</v>
      </c>
      <c r="G15" t="b">
        <f>prosjekttema_og_tittel[[#This Row],[totalt innvilget]]&gt;0</f>
        <v>0</v>
      </c>
      <c r="H15">
        <f>IFERROR(IF(INDEX(kommunedata_grunnlag_før_rapportering[Svar / Merknad],MATCH(prosjekttema_og_tittel[[#This Row],[rowId - prosjekttema]],kommunedata_grunnlag_før_rapportering[row_id],0))="Ja",1,0),0)</f>
        <v>0</v>
      </c>
      <c r="I15">
        <f>IF(AND(prosjekttema_og_tittel[[#This Row],[prosjeksøknad har fått innvilgede midler]],prosjekttema_og_tittel[[#This Row],[tema inngår i prosjektsøknad]]=1),1,0)</f>
        <v>0</v>
      </c>
      <c r="J15" t="s">
        <v>194</v>
      </c>
      <c r="K15" t="str">
        <f>IFERROR(INDEX(kommunedata_grunnlag_før_rapportering[Svar / Merknad],MATCH(prosjekttema_og_tittel[[#This Row],[rowId - prosjekttittel]],kommunedata_grunnlag_før_rapportering[row_id],0)),"")</f>
        <v/>
      </c>
      <c r="N15" t="s">
        <v>284</v>
      </c>
      <c r="O15" t="s">
        <v>285</v>
      </c>
      <c r="Q15" s="196">
        <f>Rapportering!B11</f>
        <v>0</v>
      </c>
      <c r="R15" s="196">
        <f>Rapportering!C11</f>
        <v>0</v>
      </c>
      <c r="S15" s="196" t="str">
        <f>Rapportering!D11</f>
        <v xml:space="preserve">Antall personer innvilget
</v>
      </c>
      <c r="T15" s="196" t="str">
        <f>Rapportering!E11</f>
        <v xml:space="preserve">Fullført utdanning
</v>
      </c>
      <c r="U15" s="196" t="str">
        <f>Rapportering!F11</f>
        <v>Under utdanning, men ikke fullført</v>
      </c>
      <c r="V15" s="196" t="str">
        <f>Rapportering!G11</f>
        <v xml:space="preserve">Samlet antall fullførte og under utdanning </v>
      </c>
      <c r="W15" s="196">
        <f>Rapportering!H11</f>
        <v>0</v>
      </c>
      <c r="Z15" s="188" t="e">
        <f t="shared" si="2"/>
        <v>#VALUE!</v>
      </c>
      <c r="AA15" s="191"/>
      <c r="AB15" s="191"/>
      <c r="AC15" s="191"/>
      <c r="AD15" s="191"/>
      <c r="AE15" s="191"/>
      <c r="AF15" s="191"/>
      <c r="AG15" s="191"/>
      <c r="AH15" s="191"/>
      <c r="AI15" s="191"/>
      <c r="AJ15" s="191"/>
      <c r="AK15" s="191"/>
      <c r="AL15" s="191"/>
      <c r="AM15" s="191"/>
      <c r="AN15" s="191"/>
      <c r="AO15" s="191"/>
      <c r="AP15" s="191"/>
      <c r="AQ15" s="191"/>
      <c r="AR15" s="191"/>
      <c r="AS15" s="191"/>
      <c r="AT15" s="191"/>
      <c r="AU15" s="191"/>
      <c r="AV15" s="183" t="str">
        <f>IFERROR(INDEX(prosjekttema_og_tittel[tema inngår i prosjektsøknad],MATCH(AD15,prosjekttema_og_tittel[rowId - prosjekttema],0)),"")</f>
        <v/>
      </c>
      <c r="AW15" s="183" t="str">
        <f>IFERROR(INDEX(prosjekttema_og_tittel[prosjekttema inngår i prosjektsøknad som har fått innvilgede midler],MATCH(AD15,prosjekttema_og_tittel[rowId - prosjekttema],0)),"")</f>
        <v/>
      </c>
      <c r="AX15" s="200" t="str">
        <f>IFERROR(INDEX($T$13:$T$76,MATCH('backend (Ikke rør)'!$AD15,$Q$13:$Q$76,0)),"")</f>
        <v>Måloppnåelse (antall ansatte)</v>
      </c>
      <c r="AY15" s="200">
        <f>IFERROR(INDEX($U$13:$U$76,MATCH('backend (Ikke rør)'!$AD15,$Q$13:$Q$76,0)),"")</f>
        <v>0</v>
      </c>
      <c r="AZ15" s="200">
        <f>IFERROR(INDEX($V$13:$V$76,MATCH('backend (Ikke rør)'!$AD15,$Q$13:$Q$76,0)),"")</f>
        <v>0</v>
      </c>
      <c r="BA15" s="183">
        <f>IFERROR(INDEX($V$79:$V$107,MATCH('backend (Ikke rør)'!$AD15,$Q$79:$Q$107,0)),"")</f>
        <v>0</v>
      </c>
      <c r="BB15" s="183">
        <f>IFERROR(INDEX($W$79:$W$107,MATCH('backend (Ikke rør)'!$AD15,$Q$79:$Q$107,0)),"")</f>
        <v>0</v>
      </c>
      <c r="BC15" s="189" t="b">
        <f t="shared" si="1"/>
        <v>1</v>
      </c>
      <c r="BE15" s="193">
        <v>28</v>
      </c>
      <c r="BF15" s="193">
        <v>0</v>
      </c>
      <c r="BG15" s="193">
        <v>0</v>
      </c>
      <c r="BH15" s="193">
        <v>0</v>
      </c>
      <c r="BI15" s="193">
        <v>0</v>
      </c>
      <c r="BJ15" s="193">
        <v>0</v>
      </c>
      <c r="BK15" s="193">
        <v>0</v>
      </c>
      <c r="BL15" s="193">
        <v>0</v>
      </c>
      <c r="BM15" s="193">
        <v>0</v>
      </c>
      <c r="BN15" s="193">
        <v>0</v>
      </c>
      <c r="BO15" s="193">
        <v>0</v>
      </c>
      <c r="BP15" s="193">
        <v>0</v>
      </c>
      <c r="BQ15" s="193">
        <v>0</v>
      </c>
      <c r="BR15" s="193">
        <v>0</v>
      </c>
      <c r="BS15" s="193">
        <v>0</v>
      </c>
      <c r="BT15" s="193">
        <v>0</v>
      </c>
      <c r="BU15" s="193">
        <v>0</v>
      </c>
      <c r="BV15" s="193">
        <v>0</v>
      </c>
      <c r="BW15" s="193">
        <v>0</v>
      </c>
      <c r="BX15" s="193">
        <v>0</v>
      </c>
      <c r="BY15" s="193">
        <v>0</v>
      </c>
      <c r="BZ15" s="193">
        <v>0</v>
      </c>
      <c r="CA15" s="193" t="str">
        <v/>
      </c>
      <c r="CB15" s="193" t="str">
        <v/>
      </c>
      <c r="CC15" s="193" t="str">
        <v>Måloppnåelse (antall ansatte)</v>
      </c>
      <c r="CD15" s="193">
        <v>0</v>
      </c>
      <c r="CE15" s="193">
        <v>0</v>
      </c>
      <c r="CF15" s="193">
        <v>0</v>
      </c>
      <c r="CG15" s="193">
        <v>0</v>
      </c>
    </row>
    <row r="16" spans="3:85" x14ac:dyDescent="0.25">
      <c r="C16" t="s">
        <v>119</v>
      </c>
      <c r="D16" t="s">
        <v>117</v>
      </c>
      <c r="E16" t="s">
        <v>6</v>
      </c>
      <c r="F16">
        <f>SUMIFS(kommunedata_grunnlag_før_rapportering[Totalt innvilget beløp (Autosummert)],kommunedata_grunnlag_før_rapportering[row_id],prosjekttema_og_tittel[[#This Row],[rowId - prosjektSøknadsbeløp]])</f>
        <v>0</v>
      </c>
      <c r="G16" t="b">
        <f>prosjekttema_og_tittel[[#This Row],[totalt innvilget]]&gt;0</f>
        <v>0</v>
      </c>
      <c r="H16">
        <f>IFERROR(IF(INDEX(kommunedata_grunnlag_før_rapportering[Svar / Merknad],MATCH(prosjekttema_og_tittel[[#This Row],[rowId - prosjekttema]],kommunedata_grunnlag_før_rapportering[row_id],0))="Ja",1,0),0)</f>
        <v>0</v>
      </c>
      <c r="I16">
        <f>IF(AND(prosjekttema_og_tittel[[#This Row],[prosjeksøknad har fått innvilgede midler]],prosjekttema_og_tittel[[#This Row],[tema inngår i prosjektsøknad]]=1),1,0)</f>
        <v>0</v>
      </c>
      <c r="J16" t="s">
        <v>194</v>
      </c>
      <c r="K16" t="str">
        <f>IFERROR(INDEX(kommunedata_grunnlag_før_rapportering[Svar / Merknad],MATCH(prosjekttema_og_tittel[[#This Row],[rowId - prosjekttittel]],kommunedata_grunnlag_før_rapportering[row_id],0)),"")</f>
        <v/>
      </c>
      <c r="N16" t="s">
        <v>286</v>
      </c>
      <c r="O16" t="s">
        <v>287</v>
      </c>
      <c r="Q16" s="196" t="str">
        <f>Rapportering!B12</f>
        <v>2.1.</v>
      </c>
      <c r="R16" s="196" t="str">
        <f>Rapportering!C12</f>
        <v>Videregående skole, fag- og yrkesopplæring innen helse (fagbrev)</v>
      </c>
      <c r="S16" s="196">
        <f>Rapportering!D12</f>
        <v>0</v>
      </c>
      <c r="T16" s="196">
        <f>Rapportering!E12</f>
        <v>0</v>
      </c>
      <c r="U16" s="196">
        <f>Rapportering!F12</f>
        <v>0</v>
      </c>
      <c r="V16" s="196">
        <f>Rapportering!G12</f>
        <v>0</v>
      </c>
      <c r="W16" s="196">
        <f>Rapportering!H12</f>
        <v>0</v>
      </c>
      <c r="Z16" s="188" t="e">
        <f t="shared" si="2"/>
        <v>#VALUE!</v>
      </c>
      <c r="AA16" s="191"/>
      <c r="AB16" s="191"/>
      <c r="AC16" s="191"/>
      <c r="AD16" s="191"/>
      <c r="AE16" s="191"/>
      <c r="AF16" s="191"/>
      <c r="AG16" s="191"/>
      <c r="AH16" s="191"/>
      <c r="AI16" s="191"/>
      <c r="AJ16" s="191"/>
      <c r="AK16" s="191"/>
      <c r="AL16" s="191"/>
      <c r="AM16" s="191"/>
      <c r="AN16" s="191"/>
      <c r="AO16" s="191"/>
      <c r="AP16" s="191"/>
      <c r="AQ16" s="191"/>
      <c r="AR16" s="191"/>
      <c r="AS16" s="191"/>
      <c r="AT16" s="191"/>
      <c r="AU16" s="191"/>
      <c r="AV16" s="183" t="str">
        <f>IFERROR(INDEX(prosjekttema_og_tittel[tema inngår i prosjektsøknad],MATCH(AD16,prosjekttema_og_tittel[rowId - prosjekttema],0)),"")</f>
        <v/>
      </c>
      <c r="AW16" s="183" t="str">
        <f>IFERROR(INDEX(prosjekttema_og_tittel[prosjekttema inngår i prosjektsøknad som har fått innvilgede midler],MATCH(AD16,prosjekttema_og_tittel[rowId - prosjekttema],0)),"")</f>
        <v/>
      </c>
      <c r="AX16" s="200" t="str">
        <f>IFERROR(INDEX($T$13:$T$76,MATCH('backend (Ikke rør)'!$AD16,$Q$13:$Q$76,0)),"")</f>
        <v>Måloppnåelse (antall ansatte)</v>
      </c>
      <c r="AY16" s="200">
        <f>IFERROR(INDEX($U$13:$U$76,MATCH('backend (Ikke rør)'!$AD16,$Q$13:$Q$76,0)),"")</f>
        <v>0</v>
      </c>
      <c r="AZ16" s="200">
        <f>IFERROR(INDEX($V$13:$V$76,MATCH('backend (Ikke rør)'!$AD16,$Q$13:$Q$76,0)),"")</f>
        <v>0</v>
      </c>
      <c r="BA16" s="183">
        <f>IFERROR(INDEX($V$79:$V$107,MATCH('backend (Ikke rør)'!$AD16,$Q$79:$Q$107,0)),"")</f>
        <v>0</v>
      </c>
      <c r="BB16" s="183">
        <f>IFERROR(INDEX($W$79:$W$107,MATCH('backend (Ikke rør)'!$AD16,$Q$79:$Q$107,0)),"")</f>
        <v>0</v>
      </c>
      <c r="BC16" s="189" t="b">
        <f t="shared" si="1"/>
        <v>1</v>
      </c>
      <c r="BE16" s="193">
        <v>29</v>
      </c>
      <c r="BF16" s="193">
        <v>0</v>
      </c>
      <c r="BG16" s="193">
        <v>0</v>
      </c>
      <c r="BH16" s="193">
        <v>0</v>
      </c>
      <c r="BI16" s="193">
        <v>0</v>
      </c>
      <c r="BJ16" s="193">
        <v>0</v>
      </c>
      <c r="BK16" s="193">
        <v>0</v>
      </c>
      <c r="BL16" s="193">
        <v>0</v>
      </c>
      <c r="BM16" s="193">
        <v>0</v>
      </c>
      <c r="BN16" s="193">
        <v>0</v>
      </c>
      <c r="BO16" s="193">
        <v>0</v>
      </c>
      <c r="BP16" s="193">
        <v>0</v>
      </c>
      <c r="BQ16" s="193">
        <v>0</v>
      </c>
      <c r="BR16" s="193">
        <v>0</v>
      </c>
      <c r="BS16" s="193">
        <v>0</v>
      </c>
      <c r="BT16" s="193">
        <v>0</v>
      </c>
      <c r="BU16" s="193">
        <v>0</v>
      </c>
      <c r="BV16" s="193">
        <v>0</v>
      </c>
      <c r="BW16" s="193">
        <v>0</v>
      </c>
      <c r="BX16" s="193">
        <v>0</v>
      </c>
      <c r="BY16" s="193">
        <v>0</v>
      </c>
      <c r="BZ16" s="193">
        <v>0</v>
      </c>
      <c r="CA16" s="193" t="str">
        <v/>
      </c>
      <c r="CB16" s="193" t="str">
        <v/>
      </c>
      <c r="CC16" s="193" t="str">
        <v>Måloppnåelse (antall ansatte)</v>
      </c>
      <c r="CD16" s="193">
        <v>0</v>
      </c>
      <c r="CE16" s="193">
        <v>0</v>
      </c>
      <c r="CF16" s="193">
        <v>0</v>
      </c>
      <c r="CG16" s="193">
        <v>0</v>
      </c>
    </row>
    <row r="17" spans="3:85" x14ac:dyDescent="0.25">
      <c r="C17" t="s">
        <v>119</v>
      </c>
      <c r="D17" t="s">
        <v>118</v>
      </c>
      <c r="E17" t="s">
        <v>5</v>
      </c>
      <c r="F17">
        <f>SUMIFS(kommunedata_grunnlag_før_rapportering[Totalt innvilget beløp (Autosummert)],kommunedata_grunnlag_før_rapportering[row_id],prosjekttema_og_tittel[[#This Row],[rowId - prosjektSøknadsbeløp]])</f>
        <v>0</v>
      </c>
      <c r="G17" t="b">
        <f>prosjekttema_og_tittel[[#This Row],[totalt innvilget]]&gt;0</f>
        <v>0</v>
      </c>
      <c r="H17">
        <f>IFERROR(IF(INDEX(kommunedata_grunnlag_før_rapportering[Svar / Merknad],MATCH(prosjekttema_og_tittel[[#This Row],[rowId - prosjekttema]],kommunedata_grunnlag_før_rapportering[row_id],0))="Ja",1,0),0)</f>
        <v>0</v>
      </c>
      <c r="I17">
        <f>IF(AND(prosjekttema_og_tittel[[#This Row],[prosjeksøknad har fått innvilgede midler]],prosjekttema_og_tittel[[#This Row],[tema inngår i prosjektsøknad]]=1),1,0)</f>
        <v>0</v>
      </c>
      <c r="J17" t="s">
        <v>194</v>
      </c>
      <c r="K17" t="str">
        <f>IFERROR(INDEX(kommunedata_grunnlag_før_rapportering[Svar / Merknad],MATCH(prosjekttema_og_tittel[[#This Row],[rowId - prosjekttittel]],kommunedata_grunnlag_før_rapportering[row_id],0)),"")</f>
        <v/>
      </c>
      <c r="Q17" s="196" t="str">
        <f>Rapportering!B13</f>
        <v>2.1a</v>
      </c>
      <c r="R17" s="196" t="e">
        <f>Rapportering!C13</f>
        <v>#N/A</v>
      </c>
      <c r="S17" s="196" t="e">
        <f>Rapportering!D13</f>
        <v>#N/A</v>
      </c>
      <c r="T17" s="196">
        <f>Rapportering!E13</f>
        <v>0</v>
      </c>
      <c r="U17" s="196">
        <f>Rapportering!F13</f>
        <v>0</v>
      </c>
      <c r="V17" s="196">
        <f>Rapportering!G13</f>
        <v>0</v>
      </c>
      <c r="W17" s="196">
        <f>Rapportering!H13</f>
        <v>0</v>
      </c>
      <c r="Z17" s="188" t="e">
        <f t="shared" si="2"/>
        <v>#VALUE!</v>
      </c>
      <c r="AA17" s="191"/>
      <c r="AB17" s="191"/>
      <c r="AC17" s="191"/>
      <c r="AD17" s="191"/>
      <c r="AE17" s="191"/>
      <c r="AF17" s="191"/>
      <c r="AG17" s="191"/>
      <c r="AH17" s="191"/>
      <c r="AI17" s="191"/>
      <c r="AJ17" s="191"/>
      <c r="AK17" s="191"/>
      <c r="AL17" s="191"/>
      <c r="AM17" s="191"/>
      <c r="AN17" s="191"/>
      <c r="AO17" s="191"/>
      <c r="AP17" s="191"/>
      <c r="AQ17" s="191"/>
      <c r="AR17" s="191"/>
      <c r="AS17" s="191"/>
      <c r="AT17" s="191"/>
      <c r="AU17" s="191"/>
      <c r="AV17" s="183" t="str">
        <f>IFERROR(INDEX(prosjekttema_og_tittel[tema inngår i prosjektsøknad],MATCH(AD17,prosjekttema_og_tittel[rowId - prosjekttema],0)),"")</f>
        <v/>
      </c>
      <c r="AW17" s="183" t="str">
        <f>IFERROR(INDEX(prosjekttema_og_tittel[prosjekttema inngår i prosjektsøknad som har fått innvilgede midler],MATCH(AD17,prosjekttema_og_tittel[rowId - prosjekttema],0)),"")</f>
        <v/>
      </c>
      <c r="AX17" s="200" t="str">
        <f>IFERROR(INDEX($T$13:$T$76,MATCH('backend (Ikke rør)'!$AD17,$Q$13:$Q$76,0)),"")</f>
        <v>Måloppnåelse (antall ansatte)</v>
      </c>
      <c r="AY17" s="200">
        <f>IFERROR(INDEX($U$13:$U$76,MATCH('backend (Ikke rør)'!$AD17,$Q$13:$Q$76,0)),"")</f>
        <v>0</v>
      </c>
      <c r="AZ17" s="200">
        <f>IFERROR(INDEX($V$13:$V$76,MATCH('backend (Ikke rør)'!$AD17,$Q$13:$Q$76,0)),"")</f>
        <v>0</v>
      </c>
      <c r="BA17" s="183">
        <f>IFERROR(INDEX($V$79:$V$107,MATCH('backend (Ikke rør)'!$AD17,$Q$79:$Q$107,0)),"")</f>
        <v>0</v>
      </c>
      <c r="BB17" s="183">
        <f>IFERROR(INDEX($W$79:$W$107,MATCH('backend (Ikke rør)'!$AD17,$Q$79:$Q$107,0)),"")</f>
        <v>0</v>
      </c>
      <c r="BC17" s="189" t="b">
        <f t="shared" si="1"/>
        <v>1</v>
      </c>
      <c r="BE17" s="193">
        <v>30</v>
      </c>
      <c r="BF17" s="193">
        <v>0</v>
      </c>
      <c r="BG17" s="193">
        <v>0</v>
      </c>
      <c r="BH17" s="193">
        <v>0</v>
      </c>
      <c r="BI17" s="193">
        <v>0</v>
      </c>
      <c r="BJ17" s="193">
        <v>0</v>
      </c>
      <c r="BK17" s="193">
        <v>0</v>
      </c>
      <c r="BL17" s="193">
        <v>0</v>
      </c>
      <c r="BM17" s="193">
        <v>0</v>
      </c>
      <c r="BN17" s="193">
        <v>0</v>
      </c>
      <c r="BO17" s="193">
        <v>0</v>
      </c>
      <c r="BP17" s="193">
        <v>0</v>
      </c>
      <c r="BQ17" s="193">
        <v>0</v>
      </c>
      <c r="BR17" s="193">
        <v>0</v>
      </c>
      <c r="BS17" s="193">
        <v>0</v>
      </c>
      <c r="BT17" s="193">
        <v>0</v>
      </c>
      <c r="BU17" s="193">
        <v>0</v>
      </c>
      <c r="BV17" s="193">
        <v>0</v>
      </c>
      <c r="BW17" s="193">
        <v>0</v>
      </c>
      <c r="BX17" s="193">
        <v>0</v>
      </c>
      <c r="BY17" s="193">
        <v>0</v>
      </c>
      <c r="BZ17" s="193">
        <v>0</v>
      </c>
      <c r="CA17" s="193" t="str">
        <v/>
      </c>
      <c r="CB17" s="193" t="str">
        <v/>
      </c>
      <c r="CC17" s="193" t="str">
        <v>Måloppnåelse (antall ansatte)</v>
      </c>
      <c r="CD17" s="193">
        <v>0</v>
      </c>
      <c r="CE17" s="193">
        <v>0</v>
      </c>
      <c r="CF17" s="193">
        <v>0</v>
      </c>
      <c r="CG17" s="193">
        <v>0</v>
      </c>
    </row>
    <row r="18" spans="3:85" x14ac:dyDescent="0.25">
      <c r="C18" t="s">
        <v>128</v>
      </c>
      <c r="D18" t="s">
        <v>120</v>
      </c>
      <c r="E18" t="s">
        <v>12</v>
      </c>
      <c r="F18">
        <f>SUMIFS(kommunedata_grunnlag_før_rapportering[Totalt innvilget beløp (Autosummert)],kommunedata_grunnlag_før_rapportering[row_id],prosjekttema_og_tittel[[#This Row],[rowId - prosjektSøknadsbeløp]])</f>
        <v>0</v>
      </c>
      <c r="G18" t="b">
        <f>prosjekttema_og_tittel[[#This Row],[totalt innvilget]]&gt;0</f>
        <v>0</v>
      </c>
      <c r="H18">
        <f>IFERROR(IF(INDEX(kommunedata_grunnlag_før_rapportering[Svar / Merknad],MATCH(prosjekttema_og_tittel[[#This Row],[rowId - prosjekttema]],kommunedata_grunnlag_før_rapportering[row_id],0))="Ja",1,0),0)</f>
        <v>0</v>
      </c>
      <c r="I18">
        <f>IF(AND(prosjekttema_og_tittel[[#This Row],[prosjeksøknad har fått innvilgede midler]],prosjekttema_og_tittel[[#This Row],[tema inngår i prosjektsøknad]]=1),1,0)</f>
        <v>0</v>
      </c>
      <c r="J18" t="s">
        <v>183</v>
      </c>
      <c r="K18" t="str">
        <f>IFERROR(INDEX(kommunedata_grunnlag_før_rapportering[Svar / Merknad],MATCH(prosjekttema_og_tittel[[#This Row],[rowId - prosjekttittel]],kommunedata_grunnlag_før_rapportering[row_id],0)),"")</f>
        <v/>
      </c>
      <c r="Q18" s="196" t="str">
        <f>Rapportering!B14</f>
        <v>2.1b</v>
      </c>
      <c r="R18" s="196" t="e">
        <f>Rapportering!C14</f>
        <v>#N/A</v>
      </c>
      <c r="S18" s="196" t="e">
        <f>Rapportering!D14</f>
        <v>#N/A</v>
      </c>
      <c r="T18" s="196">
        <f>Rapportering!E14</f>
        <v>0</v>
      </c>
      <c r="U18" s="196">
        <f>Rapportering!F14</f>
        <v>0</v>
      </c>
      <c r="V18" s="196">
        <f>Rapportering!G14</f>
        <v>0</v>
      </c>
      <c r="W18" s="196">
        <f>Rapportering!H14</f>
        <v>0</v>
      </c>
      <c r="Z18" s="188" t="e">
        <f t="shared" si="2"/>
        <v>#VALUE!</v>
      </c>
      <c r="AA18" s="191"/>
      <c r="AB18" s="191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191"/>
      <c r="AP18" s="191"/>
      <c r="AQ18" s="191"/>
      <c r="AR18" s="191"/>
      <c r="AS18" s="191"/>
      <c r="AT18" s="191"/>
      <c r="AU18" s="191"/>
      <c r="AV18" s="183" t="str">
        <f>IFERROR(INDEX(prosjekttema_og_tittel[tema inngår i prosjektsøknad],MATCH(AD18,prosjekttema_og_tittel[rowId - prosjekttema],0)),"")</f>
        <v/>
      </c>
      <c r="AW18" s="183" t="str">
        <f>IFERROR(INDEX(prosjekttema_og_tittel[prosjekttema inngår i prosjektsøknad som har fått innvilgede midler],MATCH(AD18,prosjekttema_og_tittel[rowId - prosjekttema],0)),"")</f>
        <v/>
      </c>
      <c r="AX18" s="200" t="str">
        <f>IFERROR(INDEX($T$13:$T$76,MATCH('backend (Ikke rør)'!$AD18,$Q$13:$Q$76,0)),"")</f>
        <v>Måloppnåelse (antall ansatte)</v>
      </c>
      <c r="AY18" s="200">
        <f>IFERROR(INDEX($U$13:$U$76,MATCH('backend (Ikke rør)'!$AD18,$Q$13:$Q$76,0)),"")</f>
        <v>0</v>
      </c>
      <c r="AZ18" s="200">
        <f>IFERROR(INDEX($V$13:$V$76,MATCH('backend (Ikke rør)'!$AD18,$Q$13:$Q$76,0)),"")</f>
        <v>0</v>
      </c>
      <c r="BA18" s="183">
        <f>IFERROR(INDEX($V$79:$V$107,MATCH('backend (Ikke rør)'!$AD18,$Q$79:$Q$107,0)),"")</f>
        <v>0</v>
      </c>
      <c r="BB18" s="183">
        <f>IFERROR(INDEX($W$79:$W$107,MATCH('backend (Ikke rør)'!$AD18,$Q$79:$Q$107,0)),"")</f>
        <v>0</v>
      </c>
      <c r="BC18" s="189" t="b">
        <f t="shared" si="1"/>
        <v>1</v>
      </c>
      <c r="BE18" s="193">
        <v>31</v>
      </c>
      <c r="BF18" s="193">
        <v>0</v>
      </c>
      <c r="BG18" s="193">
        <v>0</v>
      </c>
      <c r="BH18" s="193">
        <v>0</v>
      </c>
      <c r="BI18" s="193">
        <v>0</v>
      </c>
      <c r="BJ18" s="193">
        <v>0</v>
      </c>
      <c r="BK18" s="193">
        <v>0</v>
      </c>
      <c r="BL18" s="193">
        <v>0</v>
      </c>
      <c r="BM18" s="193">
        <v>0</v>
      </c>
      <c r="BN18" s="193">
        <v>0</v>
      </c>
      <c r="BO18" s="193">
        <v>0</v>
      </c>
      <c r="BP18" s="193">
        <v>0</v>
      </c>
      <c r="BQ18" s="193">
        <v>0</v>
      </c>
      <c r="BR18" s="193">
        <v>0</v>
      </c>
      <c r="BS18" s="193">
        <v>0</v>
      </c>
      <c r="BT18" s="193">
        <v>0</v>
      </c>
      <c r="BU18" s="193">
        <v>0</v>
      </c>
      <c r="BV18" s="193">
        <v>0</v>
      </c>
      <c r="BW18" s="193">
        <v>0</v>
      </c>
      <c r="BX18" s="193">
        <v>0</v>
      </c>
      <c r="BY18" s="193">
        <v>0</v>
      </c>
      <c r="BZ18" s="193">
        <v>0</v>
      </c>
      <c r="CA18" s="193" t="str">
        <v/>
      </c>
      <c r="CB18" s="193" t="str">
        <v/>
      </c>
      <c r="CC18" s="193" t="str">
        <v>Måloppnåelse (antall ansatte)</v>
      </c>
      <c r="CD18" s="193">
        <v>0</v>
      </c>
      <c r="CE18" s="193">
        <v>0</v>
      </c>
      <c r="CF18" s="193">
        <v>0</v>
      </c>
      <c r="CG18" s="193">
        <v>0</v>
      </c>
    </row>
    <row r="19" spans="3:85" x14ac:dyDescent="0.25">
      <c r="C19" t="s">
        <v>128</v>
      </c>
      <c r="D19" t="s">
        <v>121</v>
      </c>
      <c r="E19" t="s">
        <v>11</v>
      </c>
      <c r="F19">
        <f>SUMIFS(kommunedata_grunnlag_før_rapportering[Totalt innvilget beløp (Autosummert)],kommunedata_grunnlag_før_rapportering[row_id],prosjekttema_og_tittel[[#This Row],[rowId - prosjektSøknadsbeløp]])</f>
        <v>0</v>
      </c>
      <c r="G19" t="b">
        <f>prosjekttema_og_tittel[[#This Row],[totalt innvilget]]&gt;0</f>
        <v>0</v>
      </c>
      <c r="H19">
        <f>IFERROR(IF(INDEX(kommunedata_grunnlag_før_rapportering[Svar / Merknad],MATCH(prosjekttema_og_tittel[[#This Row],[rowId - prosjekttema]],kommunedata_grunnlag_før_rapportering[row_id],0))="Ja",1,0),0)</f>
        <v>0</v>
      </c>
      <c r="I19">
        <f>IF(AND(prosjekttema_og_tittel[[#This Row],[prosjeksøknad har fått innvilgede midler]],prosjekttema_og_tittel[[#This Row],[tema inngår i prosjektsøknad]]=1),1,0)</f>
        <v>0</v>
      </c>
      <c r="J19" t="s">
        <v>183</v>
      </c>
      <c r="K19" t="str">
        <f>IFERROR(INDEX(kommunedata_grunnlag_før_rapportering[Svar / Merknad],MATCH(prosjekttema_og_tittel[[#This Row],[rowId - prosjekttittel]],kommunedata_grunnlag_før_rapportering[row_id],0)),"")</f>
        <v/>
      </c>
      <c r="Q19" s="196">
        <f>Rapportering!B15</f>
        <v>0</v>
      </c>
      <c r="R19" s="196" t="str">
        <f>Rapportering!C15</f>
        <v>Sum (2.1) :</v>
      </c>
      <c r="S19" s="196" t="e">
        <f>Rapportering!D15</f>
        <v>#N/A</v>
      </c>
      <c r="T19" s="196">
        <f>Rapportering!E15</f>
        <v>0</v>
      </c>
      <c r="U19" s="196">
        <f>Rapportering!F15</f>
        <v>0</v>
      </c>
      <c r="V19" s="196">
        <f>Rapportering!G15</f>
        <v>0</v>
      </c>
      <c r="W19" s="196">
        <f>Rapportering!H15</f>
        <v>0</v>
      </c>
      <c r="Z19" s="188" t="e">
        <f t="shared" si="2"/>
        <v>#VALUE!</v>
      </c>
      <c r="AA19" s="191"/>
      <c r="AB19" s="191"/>
      <c r="AC19" s="191"/>
      <c r="AD19" s="191"/>
      <c r="AE19" s="191"/>
      <c r="AF19" s="191"/>
      <c r="AG19" s="191"/>
      <c r="AH19" s="191"/>
      <c r="AI19" s="191"/>
      <c r="AJ19" s="191"/>
      <c r="AK19" s="191"/>
      <c r="AL19" s="191"/>
      <c r="AM19" s="191"/>
      <c r="AN19" s="191"/>
      <c r="AO19" s="191"/>
      <c r="AP19" s="191"/>
      <c r="AQ19" s="191"/>
      <c r="AR19" s="191"/>
      <c r="AS19" s="191"/>
      <c r="AT19" s="191"/>
      <c r="AU19" s="191"/>
      <c r="AV19" s="183" t="str">
        <f>IFERROR(INDEX(prosjekttema_og_tittel[tema inngår i prosjektsøknad],MATCH(AD19,prosjekttema_og_tittel[rowId - prosjekttema],0)),"")</f>
        <v/>
      </c>
      <c r="AW19" s="183" t="str">
        <f>IFERROR(INDEX(prosjekttema_og_tittel[prosjekttema inngår i prosjektsøknad som har fått innvilgede midler],MATCH(AD19,prosjekttema_og_tittel[rowId - prosjekttema],0)),"")</f>
        <v/>
      </c>
      <c r="AX19" s="200" t="str">
        <f>IFERROR(INDEX($T$13:$T$76,MATCH('backend (Ikke rør)'!$AD19,$Q$13:$Q$76,0)),"")</f>
        <v>Måloppnåelse (antall ansatte)</v>
      </c>
      <c r="AY19" s="200">
        <f>IFERROR(INDEX($U$13:$U$76,MATCH('backend (Ikke rør)'!$AD19,$Q$13:$Q$76,0)),"")</f>
        <v>0</v>
      </c>
      <c r="AZ19" s="200">
        <f>IFERROR(INDEX($V$13:$V$76,MATCH('backend (Ikke rør)'!$AD19,$Q$13:$Q$76,0)),"")</f>
        <v>0</v>
      </c>
      <c r="BA19" s="183">
        <f>IFERROR(INDEX($V$79:$V$107,MATCH('backend (Ikke rør)'!$AD19,$Q$79:$Q$107,0)),"")</f>
        <v>0</v>
      </c>
      <c r="BB19" s="183">
        <f>IFERROR(INDEX($W$79:$W$107,MATCH('backend (Ikke rør)'!$AD19,$Q$79:$Q$107,0)),"")</f>
        <v>0</v>
      </c>
      <c r="BC19" s="189" t="b">
        <f t="shared" si="1"/>
        <v>1</v>
      </c>
      <c r="BE19" s="193">
        <v>32</v>
      </c>
      <c r="BF19" s="193">
        <v>0</v>
      </c>
      <c r="BG19" s="193">
        <v>0</v>
      </c>
      <c r="BH19" s="193">
        <v>0</v>
      </c>
      <c r="BI19" s="193">
        <v>0</v>
      </c>
      <c r="BJ19" s="193">
        <v>0</v>
      </c>
      <c r="BK19" s="193">
        <v>0</v>
      </c>
      <c r="BL19" s="193">
        <v>0</v>
      </c>
      <c r="BM19" s="193">
        <v>0</v>
      </c>
      <c r="BN19" s="193">
        <v>0</v>
      </c>
      <c r="BO19" s="193">
        <v>0</v>
      </c>
      <c r="BP19" s="193">
        <v>0</v>
      </c>
      <c r="BQ19" s="193">
        <v>0</v>
      </c>
      <c r="BR19" s="193">
        <v>0</v>
      </c>
      <c r="BS19" s="193">
        <v>0</v>
      </c>
      <c r="BT19" s="193">
        <v>0</v>
      </c>
      <c r="BU19" s="193">
        <v>0</v>
      </c>
      <c r="BV19" s="193">
        <v>0</v>
      </c>
      <c r="BW19" s="193">
        <v>0</v>
      </c>
      <c r="BX19" s="193">
        <v>0</v>
      </c>
      <c r="BY19" s="193">
        <v>0</v>
      </c>
      <c r="BZ19" s="193">
        <v>0</v>
      </c>
      <c r="CA19" s="193" t="str">
        <v/>
      </c>
      <c r="CB19" s="193" t="str">
        <v/>
      </c>
      <c r="CC19" s="193" t="str">
        <v>Måloppnåelse (antall ansatte)</v>
      </c>
      <c r="CD19" s="193">
        <v>0</v>
      </c>
      <c r="CE19" s="193">
        <v>0</v>
      </c>
      <c r="CF19" s="193">
        <v>0</v>
      </c>
      <c r="CG19" s="193">
        <v>0</v>
      </c>
    </row>
    <row r="20" spans="3:85" x14ac:dyDescent="0.25">
      <c r="C20" t="s">
        <v>128</v>
      </c>
      <c r="D20" t="s">
        <v>122</v>
      </c>
      <c r="E20" t="s">
        <v>10</v>
      </c>
      <c r="F20">
        <f>SUMIFS(kommunedata_grunnlag_før_rapportering[Totalt innvilget beløp (Autosummert)],kommunedata_grunnlag_før_rapportering[row_id],prosjekttema_og_tittel[[#This Row],[rowId - prosjektSøknadsbeløp]])</f>
        <v>0</v>
      </c>
      <c r="G20" t="b">
        <f>prosjekttema_og_tittel[[#This Row],[totalt innvilget]]&gt;0</f>
        <v>0</v>
      </c>
      <c r="H20">
        <f>IFERROR(IF(INDEX(kommunedata_grunnlag_før_rapportering[Svar / Merknad],MATCH(prosjekttema_og_tittel[[#This Row],[rowId - prosjekttema]],kommunedata_grunnlag_før_rapportering[row_id],0))="Ja",1,0),0)</f>
        <v>0</v>
      </c>
      <c r="I20">
        <f>IF(AND(prosjekttema_og_tittel[[#This Row],[prosjeksøknad har fått innvilgede midler]],prosjekttema_og_tittel[[#This Row],[tema inngår i prosjektsøknad]]=1),1,0)</f>
        <v>0</v>
      </c>
      <c r="J20" t="s">
        <v>183</v>
      </c>
      <c r="K20" t="str">
        <f>IFERROR(INDEX(kommunedata_grunnlag_før_rapportering[Svar / Merknad],MATCH(prosjekttema_og_tittel[[#This Row],[rowId - prosjekttittel]],kommunedata_grunnlag_før_rapportering[row_id],0)),"")</f>
        <v/>
      </c>
      <c r="Q20" s="196" t="str">
        <f>Rapportering!B16</f>
        <v>2.2.</v>
      </c>
      <c r="R20" s="196" t="str">
        <f>Rapportering!C16</f>
        <v>Fagskoleutdanning</v>
      </c>
      <c r="S20" s="196">
        <f>Rapportering!D16</f>
        <v>0</v>
      </c>
      <c r="T20" s="196">
        <f>Rapportering!E16</f>
        <v>0</v>
      </c>
      <c r="U20" s="196">
        <f>Rapportering!F16</f>
        <v>0</v>
      </c>
      <c r="V20" s="196">
        <f>Rapportering!G16</f>
        <v>0</v>
      </c>
      <c r="W20" s="196">
        <f>Rapportering!H16</f>
        <v>0</v>
      </c>
      <c r="Z20" s="188" t="e">
        <f t="shared" si="2"/>
        <v>#VALUE!</v>
      </c>
      <c r="AA20" s="191"/>
      <c r="AB20" s="191"/>
      <c r="AC20" s="191"/>
      <c r="AD20" s="191"/>
      <c r="AE20" s="191"/>
      <c r="AF20" s="191"/>
      <c r="AG20" s="191"/>
      <c r="AH20" s="191"/>
      <c r="AI20" s="191"/>
      <c r="AJ20" s="191"/>
      <c r="AK20" s="191"/>
      <c r="AL20" s="191"/>
      <c r="AM20" s="191"/>
      <c r="AN20" s="191"/>
      <c r="AO20" s="191"/>
      <c r="AP20" s="191"/>
      <c r="AQ20" s="191"/>
      <c r="AR20" s="191"/>
      <c r="AS20" s="191"/>
      <c r="AT20" s="191"/>
      <c r="AU20" s="191"/>
      <c r="AV20" s="183" t="str">
        <f>IFERROR(INDEX(prosjekttema_og_tittel[tema inngår i prosjektsøknad],MATCH(AD20,prosjekttema_og_tittel[rowId - prosjekttema],0)),"")</f>
        <v/>
      </c>
      <c r="AW20" s="183" t="str">
        <f>IFERROR(INDEX(prosjekttema_og_tittel[prosjekttema inngår i prosjektsøknad som har fått innvilgede midler],MATCH(AD20,prosjekttema_og_tittel[rowId - prosjekttema],0)),"")</f>
        <v/>
      </c>
      <c r="AX20" s="200" t="str">
        <f>IFERROR(INDEX($T$13:$T$76,MATCH('backend (Ikke rør)'!$AD20,$Q$13:$Q$76,0)),"")</f>
        <v>Måloppnåelse (antall ansatte)</v>
      </c>
      <c r="AY20" s="200">
        <f>IFERROR(INDEX($U$13:$U$76,MATCH('backend (Ikke rør)'!$AD20,$Q$13:$Q$76,0)),"")</f>
        <v>0</v>
      </c>
      <c r="AZ20" s="200">
        <f>IFERROR(INDEX($V$13:$V$76,MATCH('backend (Ikke rør)'!$AD20,$Q$13:$Q$76,0)),"")</f>
        <v>0</v>
      </c>
      <c r="BA20" s="183">
        <f>IFERROR(INDEX($V$79:$V$107,MATCH('backend (Ikke rør)'!$AD20,$Q$79:$Q$107,0)),"")</f>
        <v>0</v>
      </c>
      <c r="BB20" s="183">
        <f>IFERROR(INDEX($W$79:$W$107,MATCH('backend (Ikke rør)'!$AD20,$Q$79:$Q$107,0)),"")</f>
        <v>0</v>
      </c>
      <c r="BC20" s="189" t="b">
        <f t="shared" si="1"/>
        <v>1</v>
      </c>
      <c r="BE20" s="193">
        <v>33</v>
      </c>
      <c r="BF20" s="193">
        <v>0</v>
      </c>
      <c r="BG20" s="193">
        <v>0</v>
      </c>
      <c r="BH20" s="193">
        <v>0</v>
      </c>
      <c r="BI20" s="193">
        <v>0</v>
      </c>
      <c r="BJ20" s="193">
        <v>0</v>
      </c>
      <c r="BK20" s="193">
        <v>0</v>
      </c>
      <c r="BL20" s="193">
        <v>0</v>
      </c>
      <c r="BM20" s="193">
        <v>0</v>
      </c>
      <c r="BN20" s="193">
        <v>0</v>
      </c>
      <c r="BO20" s="193">
        <v>0</v>
      </c>
      <c r="BP20" s="193">
        <v>0</v>
      </c>
      <c r="BQ20" s="193">
        <v>0</v>
      </c>
      <c r="BR20" s="193">
        <v>0</v>
      </c>
      <c r="BS20" s="193">
        <v>0</v>
      </c>
      <c r="BT20" s="193">
        <v>0</v>
      </c>
      <c r="BU20" s="193">
        <v>0</v>
      </c>
      <c r="BV20" s="193">
        <v>0</v>
      </c>
      <c r="BW20" s="193">
        <v>0</v>
      </c>
      <c r="BX20" s="193">
        <v>0</v>
      </c>
      <c r="BY20" s="193">
        <v>0</v>
      </c>
      <c r="BZ20" s="193">
        <v>0</v>
      </c>
      <c r="CA20" s="193" t="str">
        <v/>
      </c>
      <c r="CB20" s="193" t="str">
        <v/>
      </c>
      <c r="CC20" s="193" t="str">
        <v>Måloppnåelse (antall ansatte)</v>
      </c>
      <c r="CD20" s="193">
        <v>0</v>
      </c>
      <c r="CE20" s="193">
        <v>0</v>
      </c>
      <c r="CF20" s="193">
        <v>0</v>
      </c>
      <c r="CG20" s="193">
        <v>0</v>
      </c>
    </row>
    <row r="21" spans="3:85" x14ac:dyDescent="0.25">
      <c r="C21" t="s">
        <v>128</v>
      </c>
      <c r="D21" t="s">
        <v>123</v>
      </c>
      <c r="E21" t="s">
        <v>9</v>
      </c>
      <c r="F21">
        <f>SUMIFS(kommunedata_grunnlag_før_rapportering[Totalt innvilget beløp (Autosummert)],kommunedata_grunnlag_før_rapportering[row_id],prosjekttema_og_tittel[[#This Row],[rowId - prosjektSøknadsbeløp]])</f>
        <v>0</v>
      </c>
      <c r="G21" t="b">
        <f>prosjekttema_og_tittel[[#This Row],[totalt innvilget]]&gt;0</f>
        <v>0</v>
      </c>
      <c r="H21">
        <f>IFERROR(IF(INDEX(kommunedata_grunnlag_før_rapportering[Svar / Merknad],MATCH(prosjekttema_og_tittel[[#This Row],[rowId - prosjekttema]],kommunedata_grunnlag_før_rapportering[row_id],0))="Ja",1,0),0)</f>
        <v>0</v>
      </c>
      <c r="I21">
        <f>IF(AND(prosjekttema_og_tittel[[#This Row],[prosjeksøknad har fått innvilgede midler]],prosjekttema_og_tittel[[#This Row],[tema inngår i prosjektsøknad]]=1),1,0)</f>
        <v>0</v>
      </c>
      <c r="J21" t="s">
        <v>183</v>
      </c>
      <c r="K21" t="str">
        <f>IFERROR(INDEX(kommunedata_grunnlag_før_rapportering[Svar / Merknad],MATCH(prosjekttema_og_tittel[[#This Row],[rowId - prosjekttittel]],kommunedata_grunnlag_før_rapportering[row_id],0)),"")</f>
        <v/>
      </c>
      <c r="Q21" s="196" t="str">
        <f>Rapportering!B17</f>
        <v>2.2a</v>
      </c>
      <c r="R21" s="196" t="e">
        <f>Rapportering!C17</f>
        <v>#N/A</v>
      </c>
      <c r="S21" s="196" t="e">
        <f>Rapportering!D17</f>
        <v>#N/A</v>
      </c>
      <c r="T21" s="196">
        <f>Rapportering!E17</f>
        <v>0</v>
      </c>
      <c r="U21" s="196">
        <f>Rapportering!F17</f>
        <v>0</v>
      </c>
      <c r="V21" s="196">
        <f>Rapportering!G17</f>
        <v>0</v>
      </c>
      <c r="W21" s="196">
        <f>Rapportering!H17</f>
        <v>0</v>
      </c>
      <c r="Z21" s="186">
        <v>20</v>
      </c>
      <c r="AA21" s="191"/>
      <c r="AB21" s="191"/>
      <c r="AC21" s="191"/>
      <c r="AD21" s="191"/>
      <c r="AE21" s="191"/>
      <c r="AF21" s="191"/>
      <c r="AG21" s="191"/>
      <c r="AH21" s="191"/>
      <c r="AI21" s="191"/>
      <c r="AJ21" s="191"/>
      <c r="AK21" s="191"/>
      <c r="AL21" s="191"/>
      <c r="AM21" s="191"/>
      <c r="AN21" s="191"/>
      <c r="AO21" s="191"/>
      <c r="AP21" s="191"/>
      <c r="AQ21" s="191"/>
      <c r="AR21" s="191"/>
      <c r="AS21" s="191"/>
      <c r="AT21" s="191"/>
      <c r="AU21" s="191"/>
      <c r="AV21" s="183" t="str">
        <f>IFERROR(INDEX(prosjekttema_og_tittel[tema inngår i prosjektsøknad],MATCH(AD21,prosjekttema_og_tittel[rowId - prosjekttema],0)),"")</f>
        <v/>
      </c>
      <c r="AW21" s="183" t="str">
        <f>IFERROR(INDEX(prosjekttema_og_tittel[prosjekttema inngår i prosjektsøknad som har fått innvilgede midler],MATCH(AD21,prosjekttema_og_tittel[rowId - prosjekttema],0)),"")</f>
        <v/>
      </c>
      <c r="AX21" s="200" t="str">
        <f>IFERROR(INDEX($T$13:$T$76,MATCH('backend (Ikke rør)'!$AD21,$Q$13:$Q$76,0)),"")</f>
        <v>Måloppnåelse (antall ansatte)</v>
      </c>
      <c r="AY21" s="200">
        <f>IFERROR(INDEX($U$13:$U$76,MATCH('backend (Ikke rør)'!$AD21,$Q$13:$Q$76,0)),"")</f>
        <v>0</v>
      </c>
      <c r="AZ21" s="200">
        <f>IFERROR(INDEX($V$13:$V$76,MATCH('backend (Ikke rør)'!$AD21,$Q$13:$Q$76,0)),"")</f>
        <v>0</v>
      </c>
      <c r="BA21" s="183">
        <f>IFERROR(INDEX($V$79:$V$107,MATCH('backend (Ikke rør)'!$AD21,$Q$79:$Q$107,0)),"")</f>
        <v>0</v>
      </c>
      <c r="BB21" s="183">
        <f>IFERROR(INDEX($W$79:$W$107,MATCH('backend (Ikke rør)'!$AD21,$Q$79:$Q$107,0)),"")</f>
        <v>0</v>
      </c>
      <c r="BC21" s="189" t="b">
        <f t="shared" si="1"/>
        <v>1</v>
      </c>
      <c r="BE21" s="193">
        <v>34</v>
      </c>
      <c r="BF21" s="193">
        <v>0</v>
      </c>
      <c r="BG21" s="193">
        <v>0</v>
      </c>
      <c r="BH21" s="193">
        <v>0</v>
      </c>
      <c r="BI21" s="193">
        <v>0</v>
      </c>
      <c r="BJ21" s="193">
        <v>0</v>
      </c>
      <c r="BK21" s="193">
        <v>0</v>
      </c>
      <c r="BL21" s="193">
        <v>0</v>
      </c>
      <c r="BM21" s="193">
        <v>0</v>
      </c>
      <c r="BN21" s="193">
        <v>0</v>
      </c>
      <c r="BO21" s="193">
        <v>0</v>
      </c>
      <c r="BP21" s="193">
        <v>0</v>
      </c>
      <c r="BQ21" s="193">
        <v>0</v>
      </c>
      <c r="BR21" s="193">
        <v>0</v>
      </c>
      <c r="BS21" s="193">
        <v>0</v>
      </c>
      <c r="BT21" s="193">
        <v>0</v>
      </c>
      <c r="BU21" s="193">
        <v>0</v>
      </c>
      <c r="BV21" s="193">
        <v>0</v>
      </c>
      <c r="BW21" s="193">
        <v>0</v>
      </c>
      <c r="BX21" s="193">
        <v>0</v>
      </c>
      <c r="BY21" s="193">
        <v>0</v>
      </c>
      <c r="BZ21" s="193">
        <v>0</v>
      </c>
      <c r="CA21" s="193" t="str">
        <v/>
      </c>
      <c r="CB21" s="193" t="str">
        <v/>
      </c>
      <c r="CC21" s="193" t="str">
        <v>Måloppnåelse (antall ansatte)</v>
      </c>
      <c r="CD21" s="193">
        <v>0</v>
      </c>
      <c r="CE21" s="193">
        <v>0</v>
      </c>
      <c r="CF21" s="193">
        <v>0</v>
      </c>
      <c r="CG21" s="193">
        <v>0</v>
      </c>
    </row>
    <row r="22" spans="3:85" x14ac:dyDescent="0.25">
      <c r="C22" t="s">
        <v>128</v>
      </c>
      <c r="D22" t="s">
        <v>124</v>
      </c>
      <c r="E22" t="s">
        <v>8</v>
      </c>
      <c r="F22">
        <f>SUMIFS(kommunedata_grunnlag_før_rapportering[Totalt innvilget beløp (Autosummert)],kommunedata_grunnlag_før_rapportering[row_id],prosjekttema_og_tittel[[#This Row],[rowId - prosjektSøknadsbeløp]])</f>
        <v>0</v>
      </c>
      <c r="G22" t="b">
        <f>prosjekttema_og_tittel[[#This Row],[totalt innvilget]]&gt;0</f>
        <v>0</v>
      </c>
      <c r="H22">
        <f>IFERROR(IF(INDEX(kommunedata_grunnlag_før_rapportering[Svar / Merknad],MATCH(prosjekttema_og_tittel[[#This Row],[rowId - prosjekttema]],kommunedata_grunnlag_før_rapportering[row_id],0))="Ja",1,0),0)</f>
        <v>0</v>
      </c>
      <c r="I22">
        <f>IF(AND(prosjekttema_og_tittel[[#This Row],[prosjeksøknad har fått innvilgede midler]],prosjekttema_og_tittel[[#This Row],[tema inngår i prosjektsøknad]]=1),1,0)</f>
        <v>0</v>
      </c>
      <c r="J22" t="s">
        <v>183</v>
      </c>
      <c r="K22" t="str">
        <f>IFERROR(INDEX(kommunedata_grunnlag_før_rapportering[Svar / Merknad],MATCH(prosjekttema_og_tittel[[#This Row],[rowId - prosjekttittel]],kommunedata_grunnlag_før_rapportering[row_id],0)),"")</f>
        <v/>
      </c>
      <c r="Q22" s="196" t="str">
        <f>Rapportering!B18</f>
        <v>2.2b</v>
      </c>
      <c r="R22" s="196" t="e">
        <f>Rapportering!C18</f>
        <v>#N/A</v>
      </c>
      <c r="S22" s="196" t="e">
        <f>Rapportering!D18</f>
        <v>#N/A</v>
      </c>
      <c r="T22" s="196">
        <f>Rapportering!E18</f>
        <v>0</v>
      </c>
      <c r="U22" s="196">
        <f>Rapportering!F18</f>
        <v>0</v>
      </c>
      <c r="V22" s="196">
        <f>Rapportering!G18</f>
        <v>0</v>
      </c>
      <c r="W22" s="196">
        <f>Rapportering!H18</f>
        <v>0</v>
      </c>
      <c r="Z22" s="186">
        <v>21</v>
      </c>
      <c r="AA22" s="191"/>
      <c r="AB22" s="191"/>
      <c r="AC22" s="191"/>
      <c r="AD22" s="191"/>
      <c r="AE22" s="191"/>
      <c r="AF22" s="191"/>
      <c r="AG22" s="191"/>
      <c r="AH22" s="191"/>
      <c r="AI22" s="191"/>
      <c r="AJ22" s="191"/>
      <c r="AK22" s="191"/>
      <c r="AL22" s="191"/>
      <c r="AM22" s="191"/>
      <c r="AN22" s="191"/>
      <c r="AO22" s="191"/>
      <c r="AP22" s="191"/>
      <c r="AQ22" s="191"/>
      <c r="AR22" s="191"/>
      <c r="AS22" s="191"/>
      <c r="AT22" s="191"/>
      <c r="AU22" s="191"/>
      <c r="AV22" s="183" t="str">
        <f>IFERROR(INDEX(prosjekttema_og_tittel[tema inngår i prosjektsøknad],MATCH(AD22,prosjekttema_og_tittel[rowId - prosjekttema],0)),"")</f>
        <v/>
      </c>
      <c r="AW22" s="183" t="str">
        <f>IFERROR(INDEX(prosjekttema_og_tittel[prosjekttema inngår i prosjektsøknad som har fått innvilgede midler],MATCH(AD22,prosjekttema_og_tittel[rowId - prosjekttema],0)),"")</f>
        <v/>
      </c>
      <c r="AX22" s="200" t="str">
        <f>IFERROR(INDEX($T$13:$T$76,MATCH('backend (Ikke rør)'!$AD22,$Q$13:$Q$76,0)),"")</f>
        <v>Måloppnåelse (antall ansatte)</v>
      </c>
      <c r="AY22" s="200">
        <f>IFERROR(INDEX($U$13:$U$76,MATCH('backend (Ikke rør)'!$AD22,$Q$13:$Q$76,0)),"")</f>
        <v>0</v>
      </c>
      <c r="AZ22" s="200">
        <f>IFERROR(INDEX($V$13:$V$76,MATCH('backend (Ikke rør)'!$AD22,$Q$13:$Q$76,0)),"")</f>
        <v>0</v>
      </c>
      <c r="BA22" s="183">
        <f>IFERROR(INDEX($V$79:$V$107,MATCH('backend (Ikke rør)'!$AD22,$Q$79:$Q$107,0)),"")</f>
        <v>0</v>
      </c>
      <c r="BB22" s="183">
        <f>IFERROR(INDEX($W$79:$W$107,MATCH('backend (Ikke rør)'!$AD22,$Q$79:$Q$107,0)),"")</f>
        <v>0</v>
      </c>
      <c r="BC22" s="189" t="b">
        <f t="shared" si="1"/>
        <v>1</v>
      </c>
      <c r="BE22" s="193">
        <v>35</v>
      </c>
      <c r="BF22" s="193">
        <v>0</v>
      </c>
      <c r="BG22" s="193">
        <v>0</v>
      </c>
      <c r="BH22" s="193">
        <v>0</v>
      </c>
      <c r="BI22" s="193">
        <v>0</v>
      </c>
      <c r="BJ22" s="193">
        <v>0</v>
      </c>
      <c r="BK22" s="193">
        <v>0</v>
      </c>
      <c r="BL22" s="193">
        <v>0</v>
      </c>
      <c r="BM22" s="193">
        <v>0</v>
      </c>
      <c r="BN22" s="193">
        <v>0</v>
      </c>
      <c r="BO22" s="193">
        <v>0</v>
      </c>
      <c r="BP22" s="193">
        <v>0</v>
      </c>
      <c r="BQ22" s="193">
        <v>0</v>
      </c>
      <c r="BR22" s="193">
        <v>0</v>
      </c>
      <c r="BS22" s="193">
        <v>0</v>
      </c>
      <c r="BT22" s="193">
        <v>0</v>
      </c>
      <c r="BU22" s="193">
        <v>0</v>
      </c>
      <c r="BV22" s="193">
        <v>0</v>
      </c>
      <c r="BW22" s="193">
        <v>0</v>
      </c>
      <c r="BX22" s="193">
        <v>0</v>
      </c>
      <c r="BY22" s="193">
        <v>0</v>
      </c>
      <c r="BZ22" s="193">
        <v>0</v>
      </c>
      <c r="CA22" s="193" t="str">
        <v/>
      </c>
      <c r="CB22" s="193" t="str">
        <v/>
      </c>
      <c r="CC22" s="193" t="str">
        <v>Måloppnåelse (antall ansatte)</v>
      </c>
      <c r="CD22" s="193">
        <v>0</v>
      </c>
      <c r="CE22" s="193">
        <v>0</v>
      </c>
      <c r="CF22" s="193">
        <v>0</v>
      </c>
      <c r="CG22" s="193">
        <v>0</v>
      </c>
    </row>
    <row r="23" spans="3:85" x14ac:dyDescent="0.25">
      <c r="C23" t="s">
        <v>128</v>
      </c>
      <c r="D23" t="s">
        <v>125</v>
      </c>
      <c r="E23" t="s">
        <v>7</v>
      </c>
      <c r="F23">
        <f>SUMIFS(kommunedata_grunnlag_før_rapportering[Totalt innvilget beløp (Autosummert)],kommunedata_grunnlag_før_rapportering[row_id],prosjekttema_og_tittel[[#This Row],[rowId - prosjektSøknadsbeløp]])</f>
        <v>0</v>
      </c>
      <c r="G23" t="b">
        <f>prosjekttema_og_tittel[[#This Row],[totalt innvilget]]&gt;0</f>
        <v>0</v>
      </c>
      <c r="H23">
        <f>IFERROR(IF(INDEX(kommunedata_grunnlag_før_rapportering[Svar / Merknad],MATCH(prosjekttema_og_tittel[[#This Row],[rowId - prosjekttema]],kommunedata_grunnlag_før_rapportering[row_id],0))="Ja",1,0),0)</f>
        <v>0</v>
      </c>
      <c r="I23">
        <f>IF(AND(prosjekttema_og_tittel[[#This Row],[prosjeksøknad har fått innvilgede midler]],prosjekttema_og_tittel[[#This Row],[tema inngår i prosjektsøknad]]=1),1,0)</f>
        <v>0</v>
      </c>
      <c r="J23" t="s">
        <v>183</v>
      </c>
      <c r="K23" t="str">
        <f>IFERROR(INDEX(kommunedata_grunnlag_før_rapportering[Svar / Merknad],MATCH(prosjekttema_og_tittel[[#This Row],[rowId - prosjekttittel]],kommunedata_grunnlag_før_rapportering[row_id],0)),"")</f>
        <v/>
      </c>
      <c r="Q23" s="196" t="str">
        <f>Rapportering!B19</f>
        <v>2.2c</v>
      </c>
      <c r="R23" s="196" t="e">
        <f>Rapportering!C19</f>
        <v>#N/A</v>
      </c>
      <c r="S23" s="196" t="e">
        <f>Rapportering!D19</f>
        <v>#N/A</v>
      </c>
      <c r="T23" s="196">
        <f>Rapportering!E19</f>
        <v>0</v>
      </c>
      <c r="U23" s="196">
        <f>Rapportering!F19</f>
        <v>0</v>
      </c>
      <c r="V23" s="196">
        <f>Rapportering!G19</f>
        <v>0</v>
      </c>
      <c r="W23" s="196">
        <f>Rapportering!H19</f>
        <v>0</v>
      </c>
      <c r="Z23" s="186">
        <v>22</v>
      </c>
      <c r="AA23" s="191"/>
      <c r="AB23" s="191"/>
      <c r="AC23" s="191"/>
      <c r="AD23" s="191"/>
      <c r="AE23" s="191"/>
      <c r="AF23" s="191"/>
      <c r="AG23" s="191"/>
      <c r="AH23" s="191"/>
      <c r="AI23" s="191"/>
      <c r="AJ23" s="191"/>
      <c r="AK23" s="191"/>
      <c r="AL23" s="191"/>
      <c r="AM23" s="191"/>
      <c r="AN23" s="191"/>
      <c r="AO23" s="191"/>
      <c r="AP23" s="191"/>
      <c r="AQ23" s="191"/>
      <c r="AR23" s="191"/>
      <c r="AS23" s="191"/>
      <c r="AT23" s="191"/>
      <c r="AU23" s="191"/>
      <c r="AV23" s="183" t="str">
        <f>IFERROR(INDEX(prosjekttema_og_tittel[tema inngår i prosjektsøknad],MATCH(AD23,prosjekttema_og_tittel[rowId - prosjekttema],0)),"")</f>
        <v/>
      </c>
      <c r="AW23" s="183" t="str">
        <f>IFERROR(INDEX(prosjekttema_og_tittel[prosjekttema inngår i prosjektsøknad som har fått innvilgede midler],MATCH(AD23,prosjekttema_og_tittel[rowId - prosjekttema],0)),"")</f>
        <v/>
      </c>
      <c r="AX23" s="200" t="str">
        <f>IFERROR(INDEX($T$13:$T$76,MATCH('backend (Ikke rør)'!$AD23,$Q$13:$Q$76,0)),"")</f>
        <v>Måloppnåelse (antall ansatte)</v>
      </c>
      <c r="AY23" s="200">
        <f>IFERROR(INDEX($U$13:$U$76,MATCH('backend (Ikke rør)'!$AD23,$Q$13:$Q$76,0)),"")</f>
        <v>0</v>
      </c>
      <c r="AZ23" s="200">
        <f>IFERROR(INDEX($V$13:$V$76,MATCH('backend (Ikke rør)'!$AD23,$Q$13:$Q$76,0)),"")</f>
        <v>0</v>
      </c>
      <c r="BA23" s="183">
        <f>IFERROR(INDEX($V$79:$V$107,MATCH('backend (Ikke rør)'!$AD23,$Q$79:$Q$107,0)),"")</f>
        <v>0</v>
      </c>
      <c r="BB23" s="183">
        <f>IFERROR(INDEX($W$79:$W$107,MATCH('backend (Ikke rør)'!$AD23,$Q$79:$Q$107,0)),"")</f>
        <v>0</v>
      </c>
      <c r="BC23" s="189" t="b">
        <f t="shared" si="1"/>
        <v>1</v>
      </c>
      <c r="BE23" s="193">
        <v>36</v>
      </c>
      <c r="BF23" s="193">
        <v>0</v>
      </c>
      <c r="BG23" s="193">
        <v>0</v>
      </c>
      <c r="BH23" s="193">
        <v>0</v>
      </c>
      <c r="BI23" s="193">
        <v>0</v>
      </c>
      <c r="BJ23" s="193">
        <v>0</v>
      </c>
      <c r="BK23" s="193">
        <v>0</v>
      </c>
      <c r="BL23" s="193">
        <v>0</v>
      </c>
      <c r="BM23" s="193">
        <v>0</v>
      </c>
      <c r="BN23" s="193">
        <v>0</v>
      </c>
      <c r="BO23" s="193">
        <v>0</v>
      </c>
      <c r="BP23" s="193">
        <v>0</v>
      </c>
      <c r="BQ23" s="193">
        <v>0</v>
      </c>
      <c r="BR23" s="193">
        <v>0</v>
      </c>
      <c r="BS23" s="193">
        <v>0</v>
      </c>
      <c r="BT23" s="193">
        <v>0</v>
      </c>
      <c r="BU23" s="193">
        <v>0</v>
      </c>
      <c r="BV23" s="193">
        <v>0</v>
      </c>
      <c r="BW23" s="193">
        <v>0</v>
      </c>
      <c r="BX23" s="193">
        <v>0</v>
      </c>
      <c r="BY23" s="193">
        <v>0</v>
      </c>
      <c r="BZ23" s="193">
        <v>0</v>
      </c>
      <c r="CA23" s="193" t="str">
        <v/>
      </c>
      <c r="CB23" s="193" t="str">
        <v/>
      </c>
      <c r="CC23" s="193" t="str">
        <v>Måloppnåelse (antall ansatte)</v>
      </c>
      <c r="CD23" s="193">
        <v>0</v>
      </c>
      <c r="CE23" s="193">
        <v>0</v>
      </c>
      <c r="CF23" s="193">
        <v>0</v>
      </c>
      <c r="CG23" s="193">
        <v>0</v>
      </c>
    </row>
    <row r="24" spans="3:85" x14ac:dyDescent="0.25">
      <c r="C24" t="s">
        <v>128</v>
      </c>
      <c r="D24" t="s">
        <v>126</v>
      </c>
      <c r="E24" t="s">
        <v>6</v>
      </c>
      <c r="F24">
        <f>SUMIFS(kommunedata_grunnlag_før_rapportering[Totalt innvilget beløp (Autosummert)],kommunedata_grunnlag_før_rapportering[row_id],prosjekttema_og_tittel[[#This Row],[rowId - prosjektSøknadsbeløp]])</f>
        <v>0</v>
      </c>
      <c r="G24" t="b">
        <f>prosjekttema_og_tittel[[#This Row],[totalt innvilget]]&gt;0</f>
        <v>0</v>
      </c>
      <c r="H24">
        <f>IFERROR(IF(INDEX(kommunedata_grunnlag_før_rapportering[Svar / Merknad],MATCH(prosjekttema_og_tittel[[#This Row],[rowId - prosjekttema]],kommunedata_grunnlag_før_rapportering[row_id],0))="Ja",1,0),0)</f>
        <v>0</v>
      </c>
      <c r="I24">
        <f>IF(AND(prosjekttema_og_tittel[[#This Row],[prosjeksøknad har fått innvilgede midler]],prosjekttema_og_tittel[[#This Row],[tema inngår i prosjektsøknad]]=1),1,0)</f>
        <v>0</v>
      </c>
      <c r="J24" t="s">
        <v>183</v>
      </c>
      <c r="K24" t="str">
        <f>IFERROR(INDEX(kommunedata_grunnlag_før_rapportering[Svar / Merknad],MATCH(prosjekttema_og_tittel[[#This Row],[rowId - prosjekttittel]],kommunedata_grunnlag_før_rapportering[row_id],0)),"")</f>
        <v/>
      </c>
      <c r="Q24" s="196" t="str">
        <f>Rapportering!B20</f>
        <v>2.2d</v>
      </c>
      <c r="R24" s="196" t="e">
        <f>Rapportering!C20</f>
        <v>#N/A</v>
      </c>
      <c r="S24" s="196" t="e">
        <f>Rapportering!D20</f>
        <v>#N/A</v>
      </c>
      <c r="T24" s="196">
        <f>Rapportering!E20</f>
        <v>0</v>
      </c>
      <c r="U24" s="196">
        <f>Rapportering!F20</f>
        <v>0</v>
      </c>
      <c r="V24" s="196">
        <f>Rapportering!G20</f>
        <v>0</v>
      </c>
      <c r="W24" s="196">
        <f>Rapportering!H20</f>
        <v>0</v>
      </c>
      <c r="Z24" s="186">
        <v>23</v>
      </c>
      <c r="AA24" s="191"/>
      <c r="AB24" s="191"/>
      <c r="AC24" s="191"/>
      <c r="AD24" s="191"/>
      <c r="AE24" s="191"/>
      <c r="AF24" s="191"/>
      <c r="AG24" s="191"/>
      <c r="AH24" s="191"/>
      <c r="AI24" s="191"/>
      <c r="AJ24" s="191"/>
      <c r="AK24" s="191"/>
      <c r="AL24" s="191"/>
      <c r="AM24" s="191"/>
      <c r="AN24" s="191"/>
      <c r="AO24" s="191"/>
      <c r="AP24" s="191"/>
      <c r="AQ24" s="191"/>
      <c r="AR24" s="191"/>
      <c r="AS24" s="191"/>
      <c r="AT24" s="191"/>
      <c r="AU24" s="191"/>
      <c r="AV24" s="183" t="str">
        <f>IFERROR(INDEX(prosjekttema_og_tittel[tema inngår i prosjektsøknad],MATCH(AD24,prosjekttema_og_tittel[rowId - prosjekttema],0)),"")</f>
        <v/>
      </c>
      <c r="AW24" s="183" t="str">
        <f>IFERROR(INDEX(prosjekttema_og_tittel[prosjekttema inngår i prosjektsøknad som har fått innvilgede midler],MATCH(AD24,prosjekttema_og_tittel[rowId - prosjekttema],0)),"")</f>
        <v/>
      </c>
      <c r="AX24" s="200" t="str">
        <f>IFERROR(INDEX($T$13:$T$76,MATCH('backend (Ikke rør)'!$AD24,$Q$13:$Q$76,0)),"")</f>
        <v>Måloppnåelse (antall ansatte)</v>
      </c>
      <c r="AY24" s="200">
        <f>IFERROR(INDEX($U$13:$U$76,MATCH('backend (Ikke rør)'!$AD24,$Q$13:$Q$76,0)),"")</f>
        <v>0</v>
      </c>
      <c r="AZ24" s="200">
        <f>IFERROR(INDEX($V$13:$V$76,MATCH('backend (Ikke rør)'!$AD24,$Q$13:$Q$76,0)),"")</f>
        <v>0</v>
      </c>
      <c r="BA24" s="183">
        <f>IFERROR(INDEX($V$79:$V$107,MATCH('backend (Ikke rør)'!$AD24,$Q$79:$Q$107,0)),"")</f>
        <v>0</v>
      </c>
      <c r="BB24" s="183">
        <f>IFERROR(INDEX($W$79:$W$107,MATCH('backend (Ikke rør)'!$AD24,$Q$79:$Q$107,0)),"")</f>
        <v>0</v>
      </c>
      <c r="BC24" s="189" t="b">
        <f t="shared" si="1"/>
        <v>1</v>
      </c>
      <c r="BE24" s="193">
        <v>37</v>
      </c>
      <c r="BF24" s="193">
        <v>0</v>
      </c>
      <c r="BG24" s="193">
        <v>0</v>
      </c>
      <c r="BH24" s="193">
        <v>0</v>
      </c>
      <c r="BI24" s="193">
        <v>0</v>
      </c>
      <c r="BJ24" s="193">
        <v>0</v>
      </c>
      <c r="BK24" s="193">
        <v>0</v>
      </c>
      <c r="BL24" s="193">
        <v>0</v>
      </c>
      <c r="BM24" s="193">
        <v>0</v>
      </c>
      <c r="BN24" s="193">
        <v>0</v>
      </c>
      <c r="BO24" s="193">
        <v>0</v>
      </c>
      <c r="BP24" s="193">
        <v>0</v>
      </c>
      <c r="BQ24" s="193">
        <v>0</v>
      </c>
      <c r="BR24" s="193">
        <v>0</v>
      </c>
      <c r="BS24" s="193">
        <v>0</v>
      </c>
      <c r="BT24" s="193">
        <v>0</v>
      </c>
      <c r="BU24" s="193">
        <v>0</v>
      </c>
      <c r="BV24" s="193">
        <v>0</v>
      </c>
      <c r="BW24" s="193">
        <v>0</v>
      </c>
      <c r="BX24" s="193">
        <v>0</v>
      </c>
      <c r="BY24" s="193">
        <v>0</v>
      </c>
      <c r="BZ24" s="193">
        <v>0</v>
      </c>
      <c r="CA24" s="193" t="str">
        <v/>
      </c>
      <c r="CB24" s="193" t="str">
        <v/>
      </c>
      <c r="CC24" s="193" t="str">
        <v>Måloppnåelse (antall ansatte)</v>
      </c>
      <c r="CD24" s="193">
        <v>0</v>
      </c>
      <c r="CE24" s="193">
        <v>0</v>
      </c>
      <c r="CF24" s="193">
        <v>0</v>
      </c>
      <c r="CG24" s="193">
        <v>0</v>
      </c>
    </row>
    <row r="25" spans="3:85" x14ac:dyDescent="0.25">
      <c r="C25" t="s">
        <v>128</v>
      </c>
      <c r="D25" t="s">
        <v>127</v>
      </c>
      <c r="E25" t="s">
        <v>5</v>
      </c>
      <c r="F25">
        <f>SUMIFS(kommunedata_grunnlag_før_rapportering[Totalt innvilget beløp (Autosummert)],kommunedata_grunnlag_før_rapportering[row_id],prosjekttema_og_tittel[[#This Row],[rowId - prosjektSøknadsbeløp]])</f>
        <v>0</v>
      </c>
      <c r="G25" t="b">
        <f>prosjekttema_og_tittel[[#This Row],[totalt innvilget]]&gt;0</f>
        <v>0</v>
      </c>
      <c r="H25">
        <f>IFERROR(IF(INDEX(kommunedata_grunnlag_før_rapportering[Svar / Merknad],MATCH(prosjekttema_og_tittel[[#This Row],[rowId - prosjekttema]],kommunedata_grunnlag_før_rapportering[row_id],0))="Ja",1,0),0)</f>
        <v>0</v>
      </c>
      <c r="I25">
        <f>IF(AND(prosjekttema_og_tittel[[#This Row],[prosjeksøknad har fått innvilgede midler]],prosjekttema_og_tittel[[#This Row],[tema inngår i prosjektsøknad]]=1),1,0)</f>
        <v>0</v>
      </c>
      <c r="J25" t="s">
        <v>183</v>
      </c>
      <c r="K25" t="str">
        <f>IFERROR(INDEX(kommunedata_grunnlag_før_rapportering[Svar / Merknad],MATCH(prosjekttema_og_tittel[[#This Row],[rowId - prosjekttittel]],kommunedata_grunnlag_før_rapportering[row_id],0)),"")</f>
        <v/>
      </c>
      <c r="Q25" s="196" t="str">
        <f>Rapportering!B21</f>
        <v>2.2e</v>
      </c>
      <c r="R25" s="196" t="e">
        <f>Rapportering!C21</f>
        <v>#N/A</v>
      </c>
      <c r="S25" s="196" t="e">
        <f>Rapportering!D21</f>
        <v>#N/A</v>
      </c>
      <c r="T25" s="196">
        <f>Rapportering!E21</f>
        <v>0</v>
      </c>
      <c r="U25" s="196">
        <f>Rapportering!F21</f>
        <v>0</v>
      </c>
      <c r="V25" s="196">
        <f>Rapportering!G21</f>
        <v>0</v>
      </c>
      <c r="W25" s="196">
        <f>Rapportering!H21</f>
        <v>0</v>
      </c>
      <c r="Z25" s="186">
        <v>24</v>
      </c>
      <c r="AA25" s="191"/>
      <c r="AB25" s="191"/>
      <c r="AC25" s="191"/>
      <c r="AD25" s="191"/>
      <c r="AE25" s="191"/>
      <c r="AF25" s="191"/>
      <c r="AG25" s="191"/>
      <c r="AH25" s="191"/>
      <c r="AI25" s="191"/>
      <c r="AJ25" s="191"/>
      <c r="AK25" s="191"/>
      <c r="AL25" s="191"/>
      <c r="AM25" s="191"/>
      <c r="AN25" s="191"/>
      <c r="AO25" s="191"/>
      <c r="AP25" s="191"/>
      <c r="AQ25" s="191"/>
      <c r="AR25" s="191"/>
      <c r="AS25" s="191"/>
      <c r="AT25" s="191"/>
      <c r="AU25" s="191"/>
      <c r="AV25" s="183" t="str">
        <f>IFERROR(INDEX(prosjekttema_og_tittel[tema inngår i prosjektsøknad],MATCH(AD25,prosjekttema_og_tittel[rowId - prosjekttema],0)),"")</f>
        <v/>
      </c>
      <c r="AW25" s="183" t="str">
        <f>IFERROR(INDEX(prosjekttema_og_tittel[prosjekttema inngår i prosjektsøknad som har fått innvilgede midler],MATCH(AD25,prosjekttema_og_tittel[rowId - prosjekttema],0)),"")</f>
        <v/>
      </c>
      <c r="AX25" s="200" t="str">
        <f>IFERROR(INDEX($T$13:$T$76,MATCH('backend (Ikke rør)'!$AD25,$Q$13:$Q$76,0)),"")</f>
        <v>Måloppnåelse (antall ansatte)</v>
      </c>
      <c r="AY25" s="200">
        <f>IFERROR(INDEX($U$13:$U$76,MATCH('backend (Ikke rør)'!$AD25,$Q$13:$Q$76,0)),"")</f>
        <v>0</v>
      </c>
      <c r="AZ25" s="200">
        <f>IFERROR(INDEX($V$13:$V$76,MATCH('backend (Ikke rør)'!$AD25,$Q$13:$Q$76,0)),"")</f>
        <v>0</v>
      </c>
      <c r="BA25" s="183">
        <f>IFERROR(INDEX($V$79:$V$107,MATCH('backend (Ikke rør)'!$AD25,$Q$79:$Q$107,0)),"")</f>
        <v>0</v>
      </c>
      <c r="BB25" s="183">
        <f>IFERROR(INDEX($W$79:$W$107,MATCH('backend (Ikke rør)'!$AD25,$Q$79:$Q$107,0)),"")</f>
        <v>0</v>
      </c>
      <c r="BC25" s="189" t="b">
        <f t="shared" si="1"/>
        <v>1</v>
      </c>
      <c r="BE25" s="193">
        <v>38</v>
      </c>
      <c r="BF25" s="193">
        <v>0</v>
      </c>
      <c r="BG25" s="193">
        <v>0</v>
      </c>
      <c r="BH25" s="193">
        <v>0</v>
      </c>
      <c r="BI25" s="193">
        <v>0</v>
      </c>
      <c r="BJ25" s="193">
        <v>0</v>
      </c>
      <c r="BK25" s="193">
        <v>0</v>
      </c>
      <c r="BL25" s="193">
        <v>0</v>
      </c>
      <c r="BM25" s="193">
        <v>0</v>
      </c>
      <c r="BN25" s="193">
        <v>0</v>
      </c>
      <c r="BO25" s="193">
        <v>0</v>
      </c>
      <c r="BP25" s="193">
        <v>0</v>
      </c>
      <c r="BQ25" s="193">
        <v>0</v>
      </c>
      <c r="BR25" s="193">
        <v>0</v>
      </c>
      <c r="BS25" s="193">
        <v>0</v>
      </c>
      <c r="BT25" s="193">
        <v>0</v>
      </c>
      <c r="BU25" s="193">
        <v>0</v>
      </c>
      <c r="BV25" s="193">
        <v>0</v>
      </c>
      <c r="BW25" s="193">
        <v>0</v>
      </c>
      <c r="BX25" s="193">
        <v>0</v>
      </c>
      <c r="BY25" s="193">
        <v>0</v>
      </c>
      <c r="BZ25" s="193">
        <v>0</v>
      </c>
      <c r="CA25" s="193" t="str">
        <v/>
      </c>
      <c r="CB25" s="193" t="str">
        <v/>
      </c>
      <c r="CC25" s="193" t="str">
        <v>Måloppnåelse (antall ansatte)</v>
      </c>
      <c r="CD25" s="193">
        <v>0</v>
      </c>
      <c r="CE25" s="193">
        <v>0</v>
      </c>
      <c r="CF25" s="193">
        <v>0</v>
      </c>
      <c r="CG25" s="193">
        <v>0</v>
      </c>
    </row>
    <row r="26" spans="3:85" x14ac:dyDescent="0.25">
      <c r="C26" t="s">
        <v>140</v>
      </c>
      <c r="D26" t="s">
        <v>145</v>
      </c>
      <c r="E26" t="s">
        <v>12</v>
      </c>
      <c r="F26">
        <f>SUMIFS(kommunedata_grunnlag_før_rapportering[Totalt innvilget beløp (Autosummert)],kommunedata_grunnlag_før_rapportering[row_id],prosjekttema_og_tittel[[#This Row],[rowId - prosjektSøknadsbeløp]])</f>
        <v>0</v>
      </c>
      <c r="G26" t="b">
        <f>prosjekttema_og_tittel[[#This Row],[totalt innvilget]]&gt;0</f>
        <v>0</v>
      </c>
      <c r="H26">
        <f>IFERROR(IF(INDEX(kommunedata_grunnlag_før_rapportering[Svar / Merknad],MATCH(prosjekttema_og_tittel[[#This Row],[rowId - prosjekttema]],kommunedata_grunnlag_før_rapportering[row_id],0))="Ja",1,0),0)</f>
        <v>0</v>
      </c>
      <c r="I26">
        <f>IF(AND(prosjekttema_og_tittel[[#This Row],[prosjeksøknad har fått innvilgede midler]],prosjekttema_og_tittel[[#This Row],[tema inngår i prosjektsøknad]]=1),1,0)</f>
        <v>0</v>
      </c>
      <c r="J26" t="s">
        <v>184</v>
      </c>
      <c r="K26" t="str">
        <f>IFERROR(INDEX(kommunedata_grunnlag_før_rapportering[Svar / Merknad],MATCH(prosjekttema_og_tittel[[#This Row],[rowId - prosjekttittel]],kommunedata_grunnlag_før_rapportering[row_id],0)),"")</f>
        <v/>
      </c>
      <c r="Q26" s="196" t="str">
        <f>Rapportering!B22</f>
        <v>2.2f</v>
      </c>
      <c r="R26" s="196" t="e">
        <f>Rapportering!C22</f>
        <v>#N/A</v>
      </c>
      <c r="S26" s="196" t="e">
        <f>Rapportering!D22</f>
        <v>#N/A</v>
      </c>
      <c r="T26" s="196">
        <f>Rapportering!E22</f>
        <v>0</v>
      </c>
      <c r="U26" s="196">
        <f>Rapportering!F22</f>
        <v>0</v>
      </c>
      <c r="V26" s="196">
        <f>Rapportering!G22</f>
        <v>0</v>
      </c>
      <c r="W26" s="196">
        <f>Rapportering!H22</f>
        <v>0</v>
      </c>
      <c r="Z26" s="186">
        <v>25</v>
      </c>
      <c r="AA26" s="191"/>
      <c r="AB26" s="191"/>
      <c r="AC26" s="191"/>
      <c r="AD26" s="191"/>
      <c r="AE26" s="191"/>
      <c r="AF26" s="191"/>
      <c r="AG26" s="191"/>
      <c r="AH26" s="191"/>
      <c r="AI26" s="191"/>
      <c r="AJ26" s="191"/>
      <c r="AK26" s="191"/>
      <c r="AL26" s="191"/>
      <c r="AM26" s="191"/>
      <c r="AN26" s="191"/>
      <c r="AO26" s="191"/>
      <c r="AP26" s="191"/>
      <c r="AQ26" s="191"/>
      <c r="AR26" s="191"/>
      <c r="AS26" s="191"/>
      <c r="AT26" s="191"/>
      <c r="AU26" s="191"/>
      <c r="AV26" s="183" t="str">
        <f>IFERROR(INDEX(prosjekttema_og_tittel[tema inngår i prosjektsøknad],MATCH(AD26,prosjekttema_og_tittel[rowId - prosjekttema],0)),"")</f>
        <v/>
      </c>
      <c r="AW26" s="183" t="str">
        <f>IFERROR(INDEX(prosjekttema_og_tittel[prosjekttema inngår i prosjektsøknad som har fått innvilgede midler],MATCH(AD26,prosjekttema_og_tittel[rowId - prosjekttema],0)),"")</f>
        <v/>
      </c>
      <c r="AX26" s="200" t="str">
        <f>IFERROR(INDEX($T$13:$T$76,MATCH('backend (Ikke rør)'!$AD26,$Q$13:$Q$76,0)),"")</f>
        <v>Måloppnåelse (antall ansatte)</v>
      </c>
      <c r="AY26" s="200">
        <f>IFERROR(INDEX($U$13:$U$76,MATCH('backend (Ikke rør)'!$AD26,$Q$13:$Q$76,0)),"")</f>
        <v>0</v>
      </c>
      <c r="AZ26" s="200">
        <f>IFERROR(INDEX($V$13:$V$76,MATCH('backend (Ikke rør)'!$AD26,$Q$13:$Q$76,0)),"")</f>
        <v>0</v>
      </c>
      <c r="BA26" s="183">
        <f>IFERROR(INDEX($V$79:$V$107,MATCH('backend (Ikke rør)'!$AD26,$Q$79:$Q$107,0)),"")</f>
        <v>0</v>
      </c>
      <c r="BB26" s="183">
        <f>IFERROR(INDEX($W$79:$W$107,MATCH('backend (Ikke rør)'!$AD26,$Q$79:$Q$107,0)),"")</f>
        <v>0</v>
      </c>
      <c r="BC26" s="189" t="b">
        <f t="shared" si="1"/>
        <v>1</v>
      </c>
      <c r="BE26" s="193">
        <v>39</v>
      </c>
      <c r="BF26" s="193">
        <v>0</v>
      </c>
      <c r="BG26" s="193">
        <v>0</v>
      </c>
      <c r="BH26" s="193">
        <v>0</v>
      </c>
      <c r="BI26" s="193">
        <v>0</v>
      </c>
      <c r="BJ26" s="193">
        <v>0</v>
      </c>
      <c r="BK26" s="193">
        <v>0</v>
      </c>
      <c r="BL26" s="193">
        <v>0</v>
      </c>
      <c r="BM26" s="193">
        <v>0</v>
      </c>
      <c r="BN26" s="193">
        <v>0</v>
      </c>
      <c r="BO26" s="193">
        <v>0</v>
      </c>
      <c r="BP26" s="193">
        <v>0</v>
      </c>
      <c r="BQ26" s="193">
        <v>0</v>
      </c>
      <c r="BR26" s="193">
        <v>0</v>
      </c>
      <c r="BS26" s="193">
        <v>0</v>
      </c>
      <c r="BT26" s="193">
        <v>0</v>
      </c>
      <c r="BU26" s="193">
        <v>0</v>
      </c>
      <c r="BV26" s="193">
        <v>0</v>
      </c>
      <c r="BW26" s="193">
        <v>0</v>
      </c>
      <c r="BX26" s="193">
        <v>0</v>
      </c>
      <c r="BY26" s="193">
        <v>0</v>
      </c>
      <c r="BZ26" s="193">
        <v>0</v>
      </c>
      <c r="CA26" s="193" t="str">
        <v/>
      </c>
      <c r="CB26" s="193" t="str">
        <v/>
      </c>
      <c r="CC26" s="193" t="str">
        <v>Måloppnåelse (antall ansatte)</v>
      </c>
      <c r="CD26" s="193">
        <v>0</v>
      </c>
      <c r="CE26" s="193">
        <v>0</v>
      </c>
      <c r="CF26" s="193">
        <v>0</v>
      </c>
      <c r="CG26" s="193">
        <v>0</v>
      </c>
    </row>
    <row r="27" spans="3:85" x14ac:dyDescent="0.25">
      <c r="C27" t="s">
        <v>140</v>
      </c>
      <c r="D27" t="s">
        <v>146</v>
      </c>
      <c r="E27" t="s">
        <v>11</v>
      </c>
      <c r="F27">
        <f>SUMIFS(kommunedata_grunnlag_før_rapportering[Totalt innvilget beløp (Autosummert)],kommunedata_grunnlag_før_rapportering[row_id],prosjekttema_og_tittel[[#This Row],[rowId - prosjektSøknadsbeløp]])</f>
        <v>0</v>
      </c>
      <c r="G27" t="b">
        <f>prosjekttema_og_tittel[[#This Row],[totalt innvilget]]&gt;0</f>
        <v>0</v>
      </c>
      <c r="H27">
        <f>IFERROR(IF(INDEX(kommunedata_grunnlag_før_rapportering[Svar / Merknad],MATCH(prosjekttema_og_tittel[[#This Row],[rowId - prosjekttema]],kommunedata_grunnlag_før_rapportering[row_id],0))="Ja",1,0),0)</f>
        <v>0</v>
      </c>
      <c r="I27">
        <f>IF(AND(prosjekttema_og_tittel[[#This Row],[prosjeksøknad har fått innvilgede midler]],prosjekttema_og_tittel[[#This Row],[tema inngår i prosjektsøknad]]=1),1,0)</f>
        <v>0</v>
      </c>
      <c r="J27" t="s">
        <v>184</v>
      </c>
      <c r="K27" t="str">
        <f>IFERROR(INDEX(kommunedata_grunnlag_før_rapportering[Svar / Merknad],MATCH(prosjekttema_og_tittel[[#This Row],[rowId - prosjekttittel]],kommunedata_grunnlag_før_rapportering[row_id],0)),"")</f>
        <v/>
      </c>
      <c r="Q27" s="196">
        <f>Rapportering!B23</f>
        <v>0</v>
      </c>
      <c r="R27" s="196" t="str">
        <f>Rapportering!C23</f>
        <v>Sum (2.2) :</v>
      </c>
      <c r="S27" s="196" t="e">
        <f>Rapportering!D23</f>
        <v>#N/A</v>
      </c>
      <c r="T27" s="196">
        <f>Rapportering!E23</f>
        <v>0</v>
      </c>
      <c r="U27" s="196">
        <f>Rapportering!F23</f>
        <v>0</v>
      </c>
      <c r="V27" s="196">
        <f>Rapportering!G23</f>
        <v>0</v>
      </c>
      <c r="W27" s="196">
        <f>Rapportering!H23</f>
        <v>0</v>
      </c>
      <c r="Z27" s="186">
        <v>26</v>
      </c>
      <c r="AA27" s="191"/>
      <c r="AB27" s="191"/>
      <c r="AC27" s="191"/>
      <c r="AD27" s="191"/>
      <c r="AE27" s="191"/>
      <c r="AF27" s="191"/>
      <c r="AG27" s="191"/>
      <c r="AH27" s="191"/>
      <c r="AI27" s="191"/>
      <c r="AJ27" s="191"/>
      <c r="AK27" s="191"/>
      <c r="AL27" s="191"/>
      <c r="AM27" s="191"/>
      <c r="AN27" s="191"/>
      <c r="AO27" s="191"/>
      <c r="AP27" s="191"/>
      <c r="AQ27" s="191"/>
      <c r="AR27" s="191"/>
      <c r="AS27" s="191"/>
      <c r="AT27" s="191"/>
      <c r="AU27" s="191"/>
      <c r="AV27" s="183" t="str">
        <f>IFERROR(INDEX(prosjekttema_og_tittel[tema inngår i prosjektsøknad],MATCH(AD27,prosjekttema_og_tittel[rowId - prosjekttema],0)),"")</f>
        <v/>
      </c>
      <c r="AW27" s="183" t="str">
        <f>IFERROR(INDEX(prosjekttema_og_tittel[prosjekttema inngår i prosjektsøknad som har fått innvilgede midler],MATCH(AD27,prosjekttema_og_tittel[rowId - prosjekttema],0)),"")</f>
        <v/>
      </c>
      <c r="AX27" s="200" t="str">
        <f>IFERROR(INDEX($T$13:$T$76,MATCH('backend (Ikke rør)'!$AD27,$Q$13:$Q$76,0)),"")</f>
        <v>Måloppnåelse (antall ansatte)</v>
      </c>
      <c r="AY27" s="200">
        <f>IFERROR(INDEX($U$13:$U$76,MATCH('backend (Ikke rør)'!$AD27,$Q$13:$Q$76,0)),"")</f>
        <v>0</v>
      </c>
      <c r="AZ27" s="200">
        <f>IFERROR(INDEX($V$13:$V$76,MATCH('backend (Ikke rør)'!$AD27,$Q$13:$Q$76,0)),"")</f>
        <v>0</v>
      </c>
      <c r="BA27" s="183">
        <f>IFERROR(INDEX($V$79:$V$107,MATCH('backend (Ikke rør)'!$AD27,$Q$79:$Q$107,0)),"")</f>
        <v>0</v>
      </c>
      <c r="BB27" s="183">
        <f>IFERROR(INDEX($W$79:$W$107,MATCH('backend (Ikke rør)'!$AD27,$Q$79:$Q$107,0)),"")</f>
        <v>0</v>
      </c>
      <c r="BC27" s="189" t="b">
        <f t="shared" si="1"/>
        <v>1</v>
      </c>
      <c r="BE27" s="193">
        <v>40</v>
      </c>
      <c r="BF27" s="193">
        <v>0</v>
      </c>
      <c r="BG27" s="193">
        <v>0</v>
      </c>
      <c r="BH27" s="193">
        <v>0</v>
      </c>
      <c r="BI27" s="193">
        <v>0</v>
      </c>
      <c r="BJ27" s="193">
        <v>0</v>
      </c>
      <c r="BK27" s="193">
        <v>0</v>
      </c>
      <c r="BL27" s="193">
        <v>0</v>
      </c>
      <c r="BM27" s="193">
        <v>0</v>
      </c>
      <c r="BN27" s="193">
        <v>0</v>
      </c>
      <c r="BO27" s="193">
        <v>0</v>
      </c>
      <c r="BP27" s="193">
        <v>0</v>
      </c>
      <c r="BQ27" s="193">
        <v>0</v>
      </c>
      <c r="BR27" s="193">
        <v>0</v>
      </c>
      <c r="BS27" s="193">
        <v>0</v>
      </c>
      <c r="BT27" s="193">
        <v>0</v>
      </c>
      <c r="BU27" s="193">
        <v>0</v>
      </c>
      <c r="BV27" s="193">
        <v>0</v>
      </c>
      <c r="BW27" s="193">
        <v>0</v>
      </c>
      <c r="BX27" s="193">
        <v>0</v>
      </c>
      <c r="BY27" s="193">
        <v>0</v>
      </c>
      <c r="BZ27" s="193">
        <v>0</v>
      </c>
      <c r="CA27" s="193" t="str">
        <v/>
      </c>
      <c r="CB27" s="193" t="str">
        <v/>
      </c>
      <c r="CC27" s="193" t="str">
        <v>Måloppnåelse (antall ansatte)</v>
      </c>
      <c r="CD27" s="193">
        <v>0</v>
      </c>
      <c r="CE27" s="193">
        <v>0</v>
      </c>
      <c r="CF27" s="193">
        <v>0</v>
      </c>
      <c r="CG27" s="193">
        <v>0</v>
      </c>
    </row>
    <row r="28" spans="3:85" x14ac:dyDescent="0.25">
      <c r="C28" t="s">
        <v>140</v>
      </c>
      <c r="D28" t="s">
        <v>147</v>
      </c>
      <c r="E28" t="s">
        <v>10</v>
      </c>
      <c r="F28">
        <f>SUMIFS(kommunedata_grunnlag_før_rapportering[Totalt innvilget beløp (Autosummert)],kommunedata_grunnlag_før_rapportering[row_id],prosjekttema_og_tittel[[#This Row],[rowId - prosjektSøknadsbeløp]])</f>
        <v>0</v>
      </c>
      <c r="G28" t="b">
        <f>prosjekttema_og_tittel[[#This Row],[totalt innvilget]]&gt;0</f>
        <v>0</v>
      </c>
      <c r="H28">
        <f>IFERROR(IF(INDEX(kommunedata_grunnlag_før_rapportering[Svar / Merknad],MATCH(prosjekttema_og_tittel[[#This Row],[rowId - prosjekttema]],kommunedata_grunnlag_før_rapportering[row_id],0))="Ja",1,0),0)</f>
        <v>0</v>
      </c>
      <c r="I28">
        <f>IF(AND(prosjekttema_og_tittel[[#This Row],[prosjeksøknad har fått innvilgede midler]],prosjekttema_og_tittel[[#This Row],[tema inngår i prosjektsøknad]]=1),1,0)</f>
        <v>0</v>
      </c>
      <c r="J28" t="s">
        <v>184</v>
      </c>
      <c r="K28" t="str">
        <f>IFERROR(INDEX(kommunedata_grunnlag_før_rapportering[Svar / Merknad],MATCH(prosjekttema_og_tittel[[#This Row],[rowId - prosjekttittel]],kommunedata_grunnlag_før_rapportering[row_id],0)),"")</f>
        <v/>
      </c>
      <c r="Q28" s="196" t="str">
        <f>Rapportering!B24</f>
        <v>2.3.</v>
      </c>
      <c r="R28" s="196" t="str">
        <f>Rapportering!C24</f>
        <v>Bachelorutdanning helse- og sosialfag</v>
      </c>
      <c r="S28" s="196">
        <f>Rapportering!D24</f>
        <v>0</v>
      </c>
      <c r="T28" s="196">
        <f>Rapportering!E24</f>
        <v>0</v>
      </c>
      <c r="U28" s="196">
        <f>Rapportering!F24</f>
        <v>0</v>
      </c>
      <c r="V28" s="196">
        <f>Rapportering!G24</f>
        <v>0</v>
      </c>
      <c r="W28" s="196">
        <f>Rapportering!H24</f>
        <v>0</v>
      </c>
      <c r="Z28" s="186">
        <v>27</v>
      </c>
      <c r="AA28" s="191"/>
      <c r="AB28" s="191"/>
      <c r="AC28" s="191"/>
      <c r="AD28" s="191"/>
      <c r="AE28" s="191"/>
      <c r="AF28" s="191"/>
      <c r="AG28" s="191"/>
      <c r="AH28" s="191"/>
      <c r="AI28" s="191"/>
      <c r="AJ28" s="191"/>
      <c r="AK28" s="191"/>
      <c r="AL28" s="191"/>
      <c r="AM28" s="191"/>
      <c r="AN28" s="191"/>
      <c r="AO28" s="191"/>
      <c r="AP28" s="191"/>
      <c r="AQ28" s="191"/>
      <c r="AR28" s="191"/>
      <c r="AS28" s="191"/>
      <c r="AT28" s="191"/>
      <c r="AU28" s="191"/>
      <c r="AV28" s="183" t="str">
        <f>IFERROR(INDEX(prosjekttema_og_tittel[tema inngår i prosjektsøknad],MATCH(AD28,prosjekttema_og_tittel[rowId - prosjekttema],0)),"")</f>
        <v/>
      </c>
      <c r="AW28" s="183" t="str">
        <f>IFERROR(INDEX(prosjekttema_og_tittel[prosjekttema inngår i prosjektsøknad som har fått innvilgede midler],MATCH(AD28,prosjekttema_og_tittel[rowId - prosjekttema],0)),"")</f>
        <v/>
      </c>
      <c r="AX28" s="200" t="str">
        <f>IFERROR(INDEX($T$13:$T$76,MATCH('backend (Ikke rør)'!$AD28,$Q$13:$Q$76,0)),"")</f>
        <v>Måloppnåelse (antall ansatte)</v>
      </c>
      <c r="AY28" s="200">
        <f>IFERROR(INDEX($U$13:$U$76,MATCH('backend (Ikke rør)'!$AD28,$Q$13:$Q$76,0)),"")</f>
        <v>0</v>
      </c>
      <c r="AZ28" s="200">
        <f>IFERROR(INDEX($V$13:$V$76,MATCH('backend (Ikke rør)'!$AD28,$Q$13:$Q$76,0)),"")</f>
        <v>0</v>
      </c>
      <c r="BA28" s="183">
        <f>IFERROR(INDEX($V$79:$V$107,MATCH('backend (Ikke rør)'!$AD28,$Q$79:$Q$107,0)),"")</f>
        <v>0</v>
      </c>
      <c r="BB28" s="183">
        <f>IFERROR(INDEX($W$79:$W$107,MATCH('backend (Ikke rør)'!$AD28,$Q$79:$Q$107,0)),"")</f>
        <v>0</v>
      </c>
      <c r="BC28" s="189" t="b">
        <f t="shared" si="1"/>
        <v>1</v>
      </c>
      <c r="BE28" s="193">
        <v>41</v>
      </c>
      <c r="BF28" s="193">
        <v>0</v>
      </c>
      <c r="BG28" s="193">
        <v>0</v>
      </c>
      <c r="BH28" s="193">
        <v>0</v>
      </c>
      <c r="BI28" s="193">
        <v>0</v>
      </c>
      <c r="BJ28" s="193">
        <v>0</v>
      </c>
      <c r="BK28" s="193">
        <v>0</v>
      </c>
      <c r="BL28" s="193">
        <v>0</v>
      </c>
      <c r="BM28" s="193">
        <v>0</v>
      </c>
      <c r="BN28" s="193">
        <v>0</v>
      </c>
      <c r="BO28" s="193">
        <v>0</v>
      </c>
      <c r="BP28" s="193">
        <v>0</v>
      </c>
      <c r="BQ28" s="193">
        <v>0</v>
      </c>
      <c r="BR28" s="193">
        <v>0</v>
      </c>
      <c r="BS28" s="193">
        <v>0</v>
      </c>
      <c r="BT28" s="193">
        <v>0</v>
      </c>
      <c r="BU28" s="193">
        <v>0</v>
      </c>
      <c r="BV28" s="193">
        <v>0</v>
      </c>
      <c r="BW28" s="193">
        <v>0</v>
      </c>
      <c r="BX28" s="193">
        <v>0</v>
      </c>
      <c r="BY28" s="193">
        <v>0</v>
      </c>
      <c r="BZ28" s="193">
        <v>0</v>
      </c>
      <c r="CA28" s="193" t="str">
        <v/>
      </c>
      <c r="CB28" s="193" t="str">
        <v/>
      </c>
      <c r="CC28" s="193" t="str">
        <v>Måloppnåelse (antall ansatte)</v>
      </c>
      <c r="CD28" s="193">
        <v>0</v>
      </c>
      <c r="CE28" s="193">
        <v>0</v>
      </c>
      <c r="CF28" s="193">
        <v>0</v>
      </c>
      <c r="CG28" s="193">
        <v>0</v>
      </c>
    </row>
    <row r="29" spans="3:85" x14ac:dyDescent="0.25">
      <c r="C29" t="s">
        <v>140</v>
      </c>
      <c r="D29" t="s">
        <v>148</v>
      </c>
      <c r="E29" t="s">
        <v>9</v>
      </c>
      <c r="F29">
        <f>SUMIFS(kommunedata_grunnlag_før_rapportering[Totalt innvilget beløp (Autosummert)],kommunedata_grunnlag_før_rapportering[row_id],prosjekttema_og_tittel[[#This Row],[rowId - prosjektSøknadsbeløp]])</f>
        <v>0</v>
      </c>
      <c r="G29" t="b">
        <f>prosjekttema_og_tittel[[#This Row],[totalt innvilget]]&gt;0</f>
        <v>0</v>
      </c>
      <c r="H29">
        <f>IFERROR(IF(INDEX(kommunedata_grunnlag_før_rapportering[Svar / Merknad],MATCH(prosjekttema_og_tittel[[#This Row],[rowId - prosjekttema]],kommunedata_grunnlag_før_rapportering[row_id],0))="Ja",1,0),0)</f>
        <v>0</v>
      </c>
      <c r="I29">
        <f>IF(AND(prosjekttema_og_tittel[[#This Row],[prosjeksøknad har fått innvilgede midler]],prosjekttema_og_tittel[[#This Row],[tema inngår i prosjektsøknad]]=1),1,0)</f>
        <v>0</v>
      </c>
      <c r="J29" t="s">
        <v>184</v>
      </c>
      <c r="K29" t="str">
        <f>IFERROR(INDEX(kommunedata_grunnlag_før_rapportering[Svar / Merknad],MATCH(prosjekttema_og_tittel[[#This Row],[rowId - prosjekttittel]],kommunedata_grunnlag_før_rapportering[row_id],0)),"")</f>
        <v/>
      </c>
      <c r="Q29" s="196" t="str">
        <f>Rapportering!B25</f>
        <v>2.3a</v>
      </c>
      <c r="R29" s="196" t="e">
        <f>Rapportering!C25</f>
        <v>#N/A</v>
      </c>
      <c r="S29" s="196" t="e">
        <f>Rapportering!D25</f>
        <v>#N/A</v>
      </c>
      <c r="T29" s="196">
        <f>Rapportering!E25</f>
        <v>0</v>
      </c>
      <c r="U29" s="196">
        <f>Rapportering!F25</f>
        <v>0</v>
      </c>
      <c r="V29" s="196">
        <f>Rapportering!G25</f>
        <v>0</v>
      </c>
      <c r="W29" s="196">
        <f>Rapportering!H25</f>
        <v>0</v>
      </c>
      <c r="Z29" s="186">
        <v>28</v>
      </c>
      <c r="AA29" s="191"/>
      <c r="AB29" s="191"/>
      <c r="AC29" s="191"/>
      <c r="AD29" s="191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1"/>
      <c r="AP29" s="191"/>
      <c r="AQ29" s="191"/>
      <c r="AR29" s="191"/>
      <c r="AS29" s="191"/>
      <c r="AT29" s="191"/>
      <c r="AU29" s="191"/>
      <c r="AV29" s="183" t="str">
        <f>IFERROR(INDEX(prosjekttema_og_tittel[tema inngår i prosjektsøknad],MATCH(AD29,prosjekttema_og_tittel[rowId - prosjekttema],0)),"")</f>
        <v/>
      </c>
      <c r="AW29" s="183" t="str">
        <f>IFERROR(INDEX(prosjekttema_og_tittel[prosjekttema inngår i prosjektsøknad som har fått innvilgede midler],MATCH(AD29,prosjekttema_og_tittel[rowId - prosjekttema],0)),"")</f>
        <v/>
      </c>
      <c r="AX29" s="200" t="str">
        <f>IFERROR(INDEX($T$13:$T$76,MATCH('backend (Ikke rør)'!$AD29,$Q$13:$Q$76,0)),"")</f>
        <v>Måloppnåelse (antall ansatte)</v>
      </c>
      <c r="AY29" s="200">
        <f>IFERROR(INDEX($U$13:$U$76,MATCH('backend (Ikke rør)'!$AD29,$Q$13:$Q$76,0)),"")</f>
        <v>0</v>
      </c>
      <c r="AZ29" s="200">
        <f>IFERROR(INDEX($V$13:$V$76,MATCH('backend (Ikke rør)'!$AD29,$Q$13:$Q$76,0)),"")</f>
        <v>0</v>
      </c>
      <c r="BA29" s="183">
        <f>IFERROR(INDEX($V$79:$V$107,MATCH('backend (Ikke rør)'!$AD29,$Q$79:$Q$107,0)),"")</f>
        <v>0</v>
      </c>
      <c r="BB29" s="183">
        <f>IFERROR(INDEX($W$79:$W$107,MATCH('backend (Ikke rør)'!$AD29,$Q$79:$Q$107,0)),"")</f>
        <v>0</v>
      </c>
      <c r="BC29" s="189" t="b">
        <f t="shared" si="1"/>
        <v>1</v>
      </c>
      <c r="BE29" s="193">
        <v>42</v>
      </c>
      <c r="BF29" s="193">
        <v>0</v>
      </c>
      <c r="BG29" s="193">
        <v>0</v>
      </c>
      <c r="BH29" s="193">
        <v>0</v>
      </c>
      <c r="BI29" s="193">
        <v>0</v>
      </c>
      <c r="BJ29" s="193">
        <v>0</v>
      </c>
      <c r="BK29" s="193">
        <v>0</v>
      </c>
      <c r="BL29" s="193">
        <v>0</v>
      </c>
      <c r="BM29" s="193">
        <v>0</v>
      </c>
      <c r="BN29" s="193">
        <v>0</v>
      </c>
      <c r="BO29" s="193">
        <v>0</v>
      </c>
      <c r="BP29" s="193">
        <v>0</v>
      </c>
      <c r="BQ29" s="193">
        <v>0</v>
      </c>
      <c r="BR29" s="193">
        <v>0</v>
      </c>
      <c r="BS29" s="193">
        <v>0</v>
      </c>
      <c r="BT29" s="193">
        <v>0</v>
      </c>
      <c r="BU29" s="193">
        <v>0</v>
      </c>
      <c r="BV29" s="193">
        <v>0</v>
      </c>
      <c r="BW29" s="193">
        <v>0</v>
      </c>
      <c r="BX29" s="193">
        <v>0</v>
      </c>
      <c r="BY29" s="193">
        <v>0</v>
      </c>
      <c r="BZ29" s="193">
        <v>0</v>
      </c>
      <c r="CA29" s="193" t="str">
        <v/>
      </c>
      <c r="CB29" s="193" t="str">
        <v/>
      </c>
      <c r="CC29" s="193" t="str">
        <v>Måloppnåelse (antall ansatte)</v>
      </c>
      <c r="CD29" s="193">
        <v>0</v>
      </c>
      <c r="CE29" s="193">
        <v>0</v>
      </c>
      <c r="CF29" s="193">
        <v>0</v>
      </c>
      <c r="CG29" s="193">
        <v>0</v>
      </c>
    </row>
    <row r="30" spans="3:85" x14ac:dyDescent="0.25">
      <c r="C30" t="s">
        <v>140</v>
      </c>
      <c r="D30" t="s">
        <v>149</v>
      </c>
      <c r="E30" t="s">
        <v>8</v>
      </c>
      <c r="F30">
        <f>SUMIFS(kommunedata_grunnlag_før_rapportering[Totalt innvilget beløp (Autosummert)],kommunedata_grunnlag_før_rapportering[row_id],prosjekttema_og_tittel[[#This Row],[rowId - prosjektSøknadsbeløp]])</f>
        <v>0</v>
      </c>
      <c r="G30" t="b">
        <f>prosjekttema_og_tittel[[#This Row],[totalt innvilget]]&gt;0</f>
        <v>0</v>
      </c>
      <c r="H30">
        <f>IFERROR(IF(INDEX(kommunedata_grunnlag_før_rapportering[Svar / Merknad],MATCH(prosjekttema_og_tittel[[#This Row],[rowId - prosjekttema]],kommunedata_grunnlag_før_rapportering[row_id],0))="Ja",1,0),0)</f>
        <v>0</v>
      </c>
      <c r="I30">
        <f>IF(AND(prosjekttema_og_tittel[[#This Row],[prosjeksøknad har fått innvilgede midler]],prosjekttema_og_tittel[[#This Row],[tema inngår i prosjektsøknad]]=1),1,0)</f>
        <v>0</v>
      </c>
      <c r="J30" t="s">
        <v>184</v>
      </c>
      <c r="K30" t="str">
        <f>IFERROR(INDEX(kommunedata_grunnlag_før_rapportering[Svar / Merknad],MATCH(prosjekttema_og_tittel[[#This Row],[rowId - prosjekttittel]],kommunedata_grunnlag_før_rapportering[row_id],0)),"")</f>
        <v/>
      </c>
      <c r="Q30" s="196" t="str">
        <f>Rapportering!B26</f>
        <v>2.3b</v>
      </c>
      <c r="R30" s="196" t="e">
        <f>Rapportering!C26</f>
        <v>#N/A</v>
      </c>
      <c r="S30" s="196" t="e">
        <f>Rapportering!D26</f>
        <v>#N/A</v>
      </c>
      <c r="T30" s="196">
        <f>Rapportering!E26</f>
        <v>0</v>
      </c>
      <c r="U30" s="196">
        <f>Rapportering!F26</f>
        <v>0</v>
      </c>
      <c r="V30" s="196">
        <f>Rapportering!G26</f>
        <v>0</v>
      </c>
      <c r="W30" s="196">
        <f>Rapportering!H26</f>
        <v>0</v>
      </c>
      <c r="Z30" s="186">
        <v>29</v>
      </c>
      <c r="AA30" s="191"/>
      <c r="AB30" s="191"/>
      <c r="AC30" s="191"/>
      <c r="AD30" s="191"/>
      <c r="AE30" s="191"/>
      <c r="AF30" s="191"/>
      <c r="AG30" s="191"/>
      <c r="AH30" s="191"/>
      <c r="AI30" s="191"/>
      <c r="AJ30" s="191"/>
      <c r="AK30" s="191"/>
      <c r="AL30" s="191"/>
      <c r="AM30" s="191"/>
      <c r="AN30" s="191"/>
      <c r="AO30" s="191"/>
      <c r="AP30" s="191"/>
      <c r="AQ30" s="191"/>
      <c r="AR30" s="191"/>
      <c r="AS30" s="191"/>
      <c r="AT30" s="191"/>
      <c r="AU30" s="191"/>
      <c r="AV30" s="183" t="str">
        <f>IFERROR(INDEX(prosjekttema_og_tittel[tema inngår i prosjektsøknad],MATCH(AD30,prosjekttema_og_tittel[rowId - prosjekttema],0)),"")</f>
        <v/>
      </c>
      <c r="AW30" s="183" t="str">
        <f>IFERROR(INDEX(prosjekttema_og_tittel[prosjekttema inngår i prosjektsøknad som har fått innvilgede midler],MATCH(AD30,prosjekttema_og_tittel[rowId - prosjekttema],0)),"")</f>
        <v/>
      </c>
      <c r="AX30" s="200" t="str">
        <f>IFERROR(INDEX($T$13:$T$76,MATCH('backend (Ikke rør)'!$AD30,$Q$13:$Q$76,0)),"")</f>
        <v>Måloppnåelse (antall ansatte)</v>
      </c>
      <c r="AY30" s="200">
        <f>IFERROR(INDEX($U$13:$U$76,MATCH('backend (Ikke rør)'!$AD30,$Q$13:$Q$76,0)),"")</f>
        <v>0</v>
      </c>
      <c r="AZ30" s="200">
        <f>IFERROR(INDEX($V$13:$V$76,MATCH('backend (Ikke rør)'!$AD30,$Q$13:$Q$76,0)),"")</f>
        <v>0</v>
      </c>
      <c r="BA30" s="183">
        <f>IFERROR(INDEX($V$79:$V$107,MATCH('backend (Ikke rør)'!$AD30,$Q$79:$Q$107,0)),"")</f>
        <v>0</v>
      </c>
      <c r="BB30" s="183">
        <f>IFERROR(INDEX($W$79:$W$107,MATCH('backend (Ikke rør)'!$AD30,$Q$79:$Q$107,0)),"")</f>
        <v>0</v>
      </c>
      <c r="BC30" s="186" t="b">
        <v>1</v>
      </c>
      <c r="BE30" s="193">
        <v>43</v>
      </c>
      <c r="BF30" s="193">
        <v>0</v>
      </c>
      <c r="BG30" s="193">
        <v>0</v>
      </c>
      <c r="BH30" s="193">
        <v>0</v>
      </c>
      <c r="BI30" s="193">
        <v>0</v>
      </c>
      <c r="BJ30" s="193">
        <v>0</v>
      </c>
      <c r="BK30" s="193">
        <v>0</v>
      </c>
      <c r="BL30" s="193">
        <v>0</v>
      </c>
      <c r="BM30" s="193">
        <v>0</v>
      </c>
      <c r="BN30" s="193">
        <v>0</v>
      </c>
      <c r="BO30" s="193">
        <v>0</v>
      </c>
      <c r="BP30" s="193">
        <v>0</v>
      </c>
      <c r="BQ30" s="193">
        <v>0</v>
      </c>
      <c r="BR30" s="193">
        <v>0</v>
      </c>
      <c r="BS30" s="193">
        <v>0</v>
      </c>
      <c r="BT30" s="193">
        <v>0</v>
      </c>
      <c r="BU30" s="193">
        <v>0</v>
      </c>
      <c r="BV30" s="193">
        <v>0</v>
      </c>
      <c r="BW30" s="193">
        <v>0</v>
      </c>
      <c r="BX30" s="193">
        <v>0</v>
      </c>
      <c r="BY30" s="193">
        <v>0</v>
      </c>
      <c r="BZ30" s="193">
        <v>0</v>
      </c>
      <c r="CA30" s="193" t="str">
        <v/>
      </c>
      <c r="CB30" s="193" t="str">
        <v/>
      </c>
      <c r="CC30" s="193" t="str">
        <v>Måloppnåelse (antall ansatte)</v>
      </c>
      <c r="CD30" s="193">
        <v>0</v>
      </c>
      <c r="CE30" s="193">
        <v>0</v>
      </c>
      <c r="CF30" s="193">
        <v>0</v>
      </c>
      <c r="CG30" s="193">
        <v>0</v>
      </c>
    </row>
    <row r="31" spans="3:85" x14ac:dyDescent="0.25">
      <c r="C31" t="s">
        <v>140</v>
      </c>
      <c r="D31" t="s">
        <v>150</v>
      </c>
      <c r="E31" t="s">
        <v>7</v>
      </c>
      <c r="F31">
        <f>SUMIFS(kommunedata_grunnlag_før_rapportering[Totalt innvilget beløp (Autosummert)],kommunedata_grunnlag_før_rapportering[row_id],prosjekttema_og_tittel[[#This Row],[rowId - prosjektSøknadsbeløp]])</f>
        <v>0</v>
      </c>
      <c r="G31" t="b">
        <f>prosjekttema_og_tittel[[#This Row],[totalt innvilget]]&gt;0</f>
        <v>0</v>
      </c>
      <c r="H31">
        <f>IFERROR(IF(INDEX(kommunedata_grunnlag_før_rapportering[Svar / Merknad],MATCH(prosjekttema_og_tittel[[#This Row],[rowId - prosjekttema]],kommunedata_grunnlag_før_rapportering[row_id],0))="Ja",1,0),0)</f>
        <v>0</v>
      </c>
      <c r="I31">
        <f>IF(AND(prosjekttema_og_tittel[[#This Row],[prosjeksøknad har fått innvilgede midler]],prosjekttema_og_tittel[[#This Row],[tema inngår i prosjektsøknad]]=1),1,0)</f>
        <v>0</v>
      </c>
      <c r="J31" t="s">
        <v>184</v>
      </c>
      <c r="K31" t="str">
        <f>IFERROR(INDEX(kommunedata_grunnlag_før_rapportering[Svar / Merknad],MATCH(prosjekttema_og_tittel[[#This Row],[rowId - prosjekttittel]],kommunedata_grunnlag_før_rapportering[row_id],0)),"")</f>
        <v/>
      </c>
      <c r="Q31" s="196" t="str">
        <f>Rapportering!B27</f>
        <v>2.3c</v>
      </c>
      <c r="R31" s="196" t="e">
        <f>Rapportering!C27</f>
        <v>#N/A</v>
      </c>
      <c r="S31" s="196" t="e">
        <f>Rapportering!D27</f>
        <v>#N/A</v>
      </c>
      <c r="T31" s="196">
        <f>Rapportering!E27</f>
        <v>0</v>
      </c>
      <c r="U31" s="196">
        <f>Rapportering!F27</f>
        <v>0</v>
      </c>
      <c r="V31" s="196">
        <f>Rapportering!G27</f>
        <v>0</v>
      </c>
      <c r="W31" s="196">
        <f>Rapportering!H27</f>
        <v>0</v>
      </c>
      <c r="Z31" s="186">
        <v>30</v>
      </c>
      <c r="AA31" s="191"/>
      <c r="AB31" s="191"/>
      <c r="AC31" s="191"/>
      <c r="AD31" s="191"/>
      <c r="AE31" s="191"/>
      <c r="AF31" s="191"/>
      <c r="AG31" s="191"/>
      <c r="AH31" s="191"/>
      <c r="AI31" s="191"/>
      <c r="AJ31" s="191"/>
      <c r="AK31" s="191"/>
      <c r="AL31" s="191"/>
      <c r="AM31" s="191"/>
      <c r="AN31" s="191"/>
      <c r="AO31" s="191"/>
      <c r="AP31" s="191"/>
      <c r="AQ31" s="191"/>
      <c r="AR31" s="191"/>
      <c r="AS31" s="191"/>
      <c r="AT31" s="191"/>
      <c r="AU31" s="191"/>
      <c r="AV31" s="183" t="str">
        <f>IFERROR(INDEX(prosjekttema_og_tittel[tema inngår i prosjektsøknad],MATCH(AD31,prosjekttema_og_tittel[rowId - prosjekttema],0)),"")</f>
        <v/>
      </c>
      <c r="AW31" s="183" t="str">
        <f>IFERROR(INDEX(prosjekttema_og_tittel[prosjekttema inngår i prosjektsøknad som har fått innvilgede midler],MATCH(AD31,prosjekttema_og_tittel[rowId - prosjekttema],0)),"")</f>
        <v/>
      </c>
      <c r="AX31" s="200" t="str">
        <f>IFERROR(INDEX($T$13:$T$76,MATCH('backend (Ikke rør)'!$AD31,$Q$13:$Q$76,0)),"")</f>
        <v>Måloppnåelse (antall ansatte)</v>
      </c>
      <c r="AY31" s="200">
        <f>IFERROR(INDEX($U$13:$U$76,MATCH('backend (Ikke rør)'!$AD31,$Q$13:$Q$76,0)),"")</f>
        <v>0</v>
      </c>
      <c r="AZ31" s="200">
        <f>IFERROR(INDEX($V$13:$V$76,MATCH('backend (Ikke rør)'!$AD31,$Q$13:$Q$76,0)),"")</f>
        <v>0</v>
      </c>
      <c r="BA31" s="183">
        <f>IFERROR(INDEX($V$79:$V$107,MATCH('backend (Ikke rør)'!$AD31,$Q$79:$Q$107,0)),"")</f>
        <v>0</v>
      </c>
      <c r="BB31" s="183">
        <f>IFERROR(INDEX($W$79:$W$107,MATCH('backend (Ikke rør)'!$AD31,$Q$79:$Q$107,0)),"")</f>
        <v>0</v>
      </c>
      <c r="BC31" s="186" t="b">
        <v>1</v>
      </c>
      <c r="BE31" s="193">
        <v>44</v>
      </c>
      <c r="BF31" s="193">
        <v>0</v>
      </c>
      <c r="BG31" s="193">
        <v>0</v>
      </c>
      <c r="BH31" s="193">
        <v>0</v>
      </c>
      <c r="BI31" s="193">
        <v>0</v>
      </c>
      <c r="BJ31" s="193">
        <v>0</v>
      </c>
      <c r="BK31" s="193">
        <v>0</v>
      </c>
      <c r="BL31" s="193">
        <v>0</v>
      </c>
      <c r="BM31" s="193">
        <v>0</v>
      </c>
      <c r="BN31" s="193">
        <v>0</v>
      </c>
      <c r="BO31" s="193">
        <v>0</v>
      </c>
      <c r="BP31" s="193">
        <v>0</v>
      </c>
      <c r="BQ31" s="193">
        <v>0</v>
      </c>
      <c r="BR31" s="193">
        <v>0</v>
      </c>
      <c r="BS31" s="193">
        <v>0</v>
      </c>
      <c r="BT31" s="193">
        <v>0</v>
      </c>
      <c r="BU31" s="193">
        <v>0</v>
      </c>
      <c r="BV31" s="193">
        <v>0</v>
      </c>
      <c r="BW31" s="193">
        <v>0</v>
      </c>
      <c r="BX31" s="193">
        <v>0</v>
      </c>
      <c r="BY31" s="193">
        <v>0</v>
      </c>
      <c r="BZ31" s="193">
        <v>0</v>
      </c>
      <c r="CA31" s="193" t="str">
        <v/>
      </c>
      <c r="CB31" s="193" t="str">
        <v/>
      </c>
      <c r="CC31" s="193" t="str">
        <v>Måloppnåelse (antall ansatte)</v>
      </c>
      <c r="CD31" s="193">
        <v>0</v>
      </c>
      <c r="CE31" s="193">
        <v>0</v>
      </c>
      <c r="CF31" s="193">
        <v>0</v>
      </c>
      <c r="CG31" s="193">
        <v>0</v>
      </c>
    </row>
    <row r="32" spans="3:85" x14ac:dyDescent="0.25">
      <c r="C32" t="s">
        <v>140</v>
      </c>
      <c r="D32" t="s">
        <v>151</v>
      </c>
      <c r="E32" t="s">
        <v>6</v>
      </c>
      <c r="F32">
        <f>SUMIFS(kommunedata_grunnlag_før_rapportering[Totalt innvilget beløp (Autosummert)],kommunedata_grunnlag_før_rapportering[row_id],prosjekttema_og_tittel[[#This Row],[rowId - prosjektSøknadsbeløp]])</f>
        <v>0</v>
      </c>
      <c r="G32" t="b">
        <f>prosjekttema_og_tittel[[#This Row],[totalt innvilget]]&gt;0</f>
        <v>0</v>
      </c>
      <c r="H32">
        <f>IFERROR(IF(INDEX(kommunedata_grunnlag_før_rapportering[Svar / Merknad],MATCH(prosjekttema_og_tittel[[#This Row],[rowId - prosjekttema]],kommunedata_grunnlag_før_rapportering[row_id],0))="Ja",1,0),0)</f>
        <v>0</v>
      </c>
      <c r="I32">
        <f>IF(AND(prosjekttema_og_tittel[[#This Row],[prosjeksøknad har fått innvilgede midler]],prosjekttema_og_tittel[[#This Row],[tema inngår i prosjektsøknad]]=1),1,0)</f>
        <v>0</v>
      </c>
      <c r="J32" t="s">
        <v>184</v>
      </c>
      <c r="K32" t="str">
        <f>IFERROR(INDEX(kommunedata_grunnlag_før_rapportering[Svar / Merknad],MATCH(prosjekttema_og_tittel[[#This Row],[rowId - prosjekttittel]],kommunedata_grunnlag_før_rapportering[row_id],0)),"")</f>
        <v/>
      </c>
      <c r="Q32" s="196" t="str">
        <f>Rapportering!B28</f>
        <v>2.3d</v>
      </c>
      <c r="R32" s="196" t="e">
        <f>Rapportering!C28</f>
        <v>#N/A</v>
      </c>
      <c r="S32" s="196" t="e">
        <f>Rapportering!D28</f>
        <v>#N/A</v>
      </c>
      <c r="T32" s="196">
        <f>Rapportering!E28</f>
        <v>0</v>
      </c>
      <c r="U32" s="196">
        <f>Rapportering!F28</f>
        <v>0</v>
      </c>
      <c r="V32" s="196">
        <f>Rapportering!G28</f>
        <v>0</v>
      </c>
      <c r="W32" s="196">
        <f>Rapportering!H28</f>
        <v>0</v>
      </c>
      <c r="Z32" s="186">
        <v>31</v>
      </c>
      <c r="AA32" s="191"/>
      <c r="AB32" s="191"/>
      <c r="AC32" s="191"/>
      <c r="AD32" s="191"/>
      <c r="AE32" s="191"/>
      <c r="AF32" s="191"/>
      <c r="AG32" s="191"/>
      <c r="AH32" s="191"/>
      <c r="AI32" s="191"/>
      <c r="AJ32" s="191"/>
      <c r="AK32" s="191"/>
      <c r="AL32" s="191"/>
      <c r="AM32" s="191"/>
      <c r="AN32" s="191"/>
      <c r="AO32" s="191"/>
      <c r="AP32" s="191"/>
      <c r="AQ32" s="191"/>
      <c r="AR32" s="191"/>
      <c r="AS32" s="191"/>
      <c r="AT32" s="191"/>
      <c r="AU32" s="191"/>
      <c r="AV32" s="183" t="str">
        <f>IFERROR(INDEX(prosjekttema_og_tittel[tema inngår i prosjektsøknad],MATCH(AD32,prosjekttema_og_tittel[rowId - prosjekttema],0)),"")</f>
        <v/>
      </c>
      <c r="AW32" s="183" t="str">
        <f>IFERROR(INDEX(prosjekttema_og_tittel[prosjekttema inngår i prosjektsøknad som har fått innvilgede midler],MATCH(AD32,prosjekttema_og_tittel[rowId - prosjekttema],0)),"")</f>
        <v/>
      </c>
      <c r="AX32" s="200" t="str">
        <f>IFERROR(INDEX($T$13:$T$76,MATCH('backend (Ikke rør)'!$AD32,$Q$13:$Q$76,0)),"")</f>
        <v>Måloppnåelse (antall ansatte)</v>
      </c>
      <c r="AY32" s="200">
        <f>IFERROR(INDEX($U$13:$U$76,MATCH('backend (Ikke rør)'!$AD32,$Q$13:$Q$76,0)),"")</f>
        <v>0</v>
      </c>
      <c r="AZ32" s="200">
        <f>IFERROR(INDEX($V$13:$V$76,MATCH('backend (Ikke rør)'!$AD32,$Q$13:$Q$76,0)),"")</f>
        <v>0</v>
      </c>
      <c r="BA32" s="183">
        <f>IFERROR(INDEX($V$79:$V$107,MATCH('backend (Ikke rør)'!$AD32,$Q$79:$Q$107,0)),"")</f>
        <v>0</v>
      </c>
      <c r="BB32" s="183">
        <f>IFERROR(INDEX($W$79:$W$107,MATCH('backend (Ikke rør)'!$AD32,$Q$79:$Q$107,0)),"")</f>
        <v>0</v>
      </c>
      <c r="BC32" s="186" t="b">
        <v>1</v>
      </c>
      <c r="BE32" s="193">
        <v>45</v>
      </c>
      <c r="BF32" s="193">
        <v>0</v>
      </c>
      <c r="BG32" s="193">
        <v>0</v>
      </c>
      <c r="BH32" s="193">
        <v>0</v>
      </c>
      <c r="BI32" s="193">
        <v>0</v>
      </c>
      <c r="BJ32" s="193">
        <v>0</v>
      </c>
      <c r="BK32" s="193">
        <v>0</v>
      </c>
      <c r="BL32" s="193">
        <v>0</v>
      </c>
      <c r="BM32" s="193">
        <v>0</v>
      </c>
      <c r="BN32" s="193">
        <v>0</v>
      </c>
      <c r="BO32" s="193">
        <v>0</v>
      </c>
      <c r="BP32" s="193">
        <v>0</v>
      </c>
      <c r="BQ32" s="193">
        <v>0</v>
      </c>
      <c r="BR32" s="193">
        <v>0</v>
      </c>
      <c r="BS32" s="193">
        <v>0</v>
      </c>
      <c r="BT32" s="193">
        <v>0</v>
      </c>
      <c r="BU32" s="193">
        <v>0</v>
      </c>
      <c r="BV32" s="193">
        <v>0</v>
      </c>
      <c r="BW32" s="193">
        <v>0</v>
      </c>
      <c r="BX32" s="193">
        <v>0</v>
      </c>
      <c r="BY32" s="193">
        <v>0</v>
      </c>
      <c r="BZ32" s="193">
        <v>0</v>
      </c>
      <c r="CA32" s="193" t="str">
        <v/>
      </c>
      <c r="CB32" s="193" t="str">
        <v/>
      </c>
      <c r="CC32" s="193" t="str">
        <v>Måloppnåelse (antall ansatte)</v>
      </c>
      <c r="CD32" s="193">
        <v>0</v>
      </c>
      <c r="CE32" s="193">
        <v>0</v>
      </c>
      <c r="CF32" s="193">
        <v>0</v>
      </c>
      <c r="CG32" s="193">
        <v>0</v>
      </c>
    </row>
    <row r="33" spans="3:85" x14ac:dyDescent="0.25">
      <c r="C33" t="s">
        <v>140</v>
      </c>
      <c r="D33" t="s">
        <v>152</v>
      </c>
      <c r="E33" t="s">
        <v>5</v>
      </c>
      <c r="F33">
        <f>SUMIFS(kommunedata_grunnlag_før_rapportering[Totalt innvilget beløp (Autosummert)],kommunedata_grunnlag_før_rapportering[row_id],prosjekttema_og_tittel[[#This Row],[rowId - prosjektSøknadsbeløp]])</f>
        <v>0</v>
      </c>
      <c r="G33" t="b">
        <f>prosjekttema_og_tittel[[#This Row],[totalt innvilget]]&gt;0</f>
        <v>0</v>
      </c>
      <c r="H33">
        <f>IFERROR(IF(INDEX(kommunedata_grunnlag_før_rapportering[Svar / Merknad],MATCH(prosjekttema_og_tittel[[#This Row],[rowId - prosjekttema]],kommunedata_grunnlag_før_rapportering[row_id],0))="Ja",1,0),0)</f>
        <v>0</v>
      </c>
      <c r="I33">
        <f>IF(AND(prosjekttema_og_tittel[[#This Row],[prosjeksøknad har fått innvilgede midler]],prosjekttema_og_tittel[[#This Row],[tema inngår i prosjektsøknad]]=1),1,0)</f>
        <v>0</v>
      </c>
      <c r="J33" t="s">
        <v>184</v>
      </c>
      <c r="K33" t="str">
        <f>IFERROR(INDEX(kommunedata_grunnlag_før_rapportering[Svar / Merknad],MATCH(prosjekttema_og_tittel[[#This Row],[rowId - prosjekttittel]],kommunedata_grunnlag_før_rapportering[row_id],0)),"")</f>
        <v/>
      </c>
      <c r="Q33" s="196" t="str">
        <f>Rapportering!B29</f>
        <v>2.3e</v>
      </c>
      <c r="R33" s="196" t="e">
        <f>Rapportering!C29</f>
        <v>#N/A</v>
      </c>
      <c r="S33" s="196" t="e">
        <f>Rapportering!D29</f>
        <v>#N/A</v>
      </c>
      <c r="T33" s="196">
        <f>Rapportering!E29</f>
        <v>0</v>
      </c>
      <c r="U33" s="196">
        <f>Rapportering!F29</f>
        <v>0</v>
      </c>
      <c r="V33" s="196">
        <f>Rapportering!G29</f>
        <v>0</v>
      </c>
      <c r="W33" s="196">
        <f>Rapportering!H29</f>
        <v>0</v>
      </c>
      <c r="Z33" s="186">
        <v>32</v>
      </c>
      <c r="AA33" s="191"/>
      <c r="AB33" s="191"/>
      <c r="AC33" s="191"/>
      <c r="AD33" s="191"/>
      <c r="AE33" s="191"/>
      <c r="AF33" s="191"/>
      <c r="AG33" s="191"/>
      <c r="AH33" s="191"/>
      <c r="AI33" s="191"/>
      <c r="AJ33" s="191"/>
      <c r="AK33" s="191"/>
      <c r="AL33" s="191"/>
      <c r="AM33" s="191"/>
      <c r="AN33" s="191"/>
      <c r="AO33" s="191"/>
      <c r="AP33" s="191"/>
      <c r="AQ33" s="191"/>
      <c r="AR33" s="191"/>
      <c r="AS33" s="191"/>
      <c r="AT33" s="191"/>
      <c r="AU33" s="191"/>
      <c r="AV33" s="183" t="str">
        <f>IFERROR(INDEX(prosjekttema_og_tittel[tema inngår i prosjektsøknad],MATCH(AD33,prosjekttema_og_tittel[rowId - prosjekttema],0)),"")</f>
        <v/>
      </c>
      <c r="AW33" s="183" t="str">
        <f>IFERROR(INDEX(prosjekttema_og_tittel[prosjekttema inngår i prosjektsøknad som har fått innvilgede midler],MATCH(AD33,prosjekttema_og_tittel[rowId - prosjekttema],0)),"")</f>
        <v/>
      </c>
      <c r="AX33" s="200" t="str">
        <f>IFERROR(INDEX($T$13:$T$76,MATCH('backend (Ikke rør)'!$AD33,$Q$13:$Q$76,0)),"")</f>
        <v>Måloppnåelse (antall ansatte)</v>
      </c>
      <c r="AY33" s="200">
        <f>IFERROR(INDEX($U$13:$U$76,MATCH('backend (Ikke rør)'!$AD33,$Q$13:$Q$76,0)),"")</f>
        <v>0</v>
      </c>
      <c r="AZ33" s="200">
        <f>IFERROR(INDEX($V$13:$V$76,MATCH('backend (Ikke rør)'!$AD33,$Q$13:$Q$76,0)),"")</f>
        <v>0</v>
      </c>
      <c r="BA33" s="183">
        <f>IFERROR(INDEX($V$79:$V$107,MATCH('backend (Ikke rør)'!$AD33,$Q$79:$Q$107,0)),"")</f>
        <v>0</v>
      </c>
      <c r="BB33" s="183">
        <f>IFERROR(INDEX($W$79:$W$107,MATCH('backend (Ikke rør)'!$AD33,$Q$79:$Q$107,0)),"")</f>
        <v>0</v>
      </c>
      <c r="BC33" s="186" t="b">
        <v>1</v>
      </c>
      <c r="BE33" s="193">
        <v>46</v>
      </c>
      <c r="BF33" s="193">
        <v>0</v>
      </c>
      <c r="BG33" s="193">
        <v>0</v>
      </c>
      <c r="BH33" s="193">
        <v>0</v>
      </c>
      <c r="BI33" s="193">
        <v>0</v>
      </c>
      <c r="BJ33" s="193">
        <v>0</v>
      </c>
      <c r="BK33" s="193">
        <v>0</v>
      </c>
      <c r="BL33" s="193">
        <v>0</v>
      </c>
      <c r="BM33" s="193">
        <v>0</v>
      </c>
      <c r="BN33" s="193">
        <v>0</v>
      </c>
      <c r="BO33" s="193">
        <v>0</v>
      </c>
      <c r="BP33" s="193">
        <v>0</v>
      </c>
      <c r="BQ33" s="193">
        <v>0</v>
      </c>
      <c r="BR33" s="193">
        <v>0</v>
      </c>
      <c r="BS33" s="193">
        <v>0</v>
      </c>
      <c r="BT33" s="193">
        <v>0</v>
      </c>
      <c r="BU33" s="193">
        <v>0</v>
      </c>
      <c r="BV33" s="193">
        <v>0</v>
      </c>
      <c r="BW33" s="193">
        <v>0</v>
      </c>
      <c r="BX33" s="193">
        <v>0</v>
      </c>
      <c r="BY33" s="193">
        <v>0</v>
      </c>
      <c r="BZ33" s="193">
        <v>0</v>
      </c>
      <c r="CA33" s="193" t="str">
        <v/>
      </c>
      <c r="CB33" s="193" t="str">
        <v/>
      </c>
      <c r="CC33" s="193" t="str">
        <v>Måloppnåelse (antall ansatte)</v>
      </c>
      <c r="CD33" s="193">
        <v>0</v>
      </c>
      <c r="CE33" s="193">
        <v>0</v>
      </c>
      <c r="CF33" s="193">
        <v>0</v>
      </c>
      <c r="CG33" s="193">
        <v>0</v>
      </c>
    </row>
    <row r="34" spans="3:85" x14ac:dyDescent="0.25">
      <c r="C34" t="s">
        <v>141</v>
      </c>
      <c r="D34" t="s">
        <v>153</v>
      </c>
      <c r="E34" t="s">
        <v>12</v>
      </c>
      <c r="F34">
        <f>SUMIFS(kommunedata_grunnlag_før_rapportering[Totalt innvilget beløp (Autosummert)],kommunedata_grunnlag_før_rapportering[row_id],prosjekttema_og_tittel[[#This Row],[rowId - prosjektSøknadsbeløp]])</f>
        <v>0</v>
      </c>
      <c r="G34" t="b">
        <f>prosjekttema_og_tittel[[#This Row],[totalt innvilget]]&gt;0</f>
        <v>0</v>
      </c>
      <c r="H34">
        <f>IFERROR(IF(INDEX(kommunedata_grunnlag_før_rapportering[Svar / Merknad],MATCH(prosjekttema_og_tittel[[#This Row],[rowId - prosjekttema]],kommunedata_grunnlag_før_rapportering[row_id],0))="Ja",1,0),0)</f>
        <v>0</v>
      </c>
      <c r="I34">
        <f>IF(AND(prosjekttema_og_tittel[[#This Row],[prosjeksøknad har fått innvilgede midler]],prosjekttema_og_tittel[[#This Row],[tema inngår i prosjektsøknad]]=1),1,0)</f>
        <v>0</v>
      </c>
      <c r="J34" t="s">
        <v>185</v>
      </c>
      <c r="K34" t="str">
        <f>IFERROR(INDEX(kommunedata_grunnlag_før_rapportering[Svar / Merknad],MATCH(prosjekttema_og_tittel[[#This Row],[rowId - prosjekttittel]],kommunedata_grunnlag_før_rapportering[row_id],0)),"")</f>
        <v/>
      </c>
      <c r="Q34" s="196" t="str">
        <f>Rapportering!B30</f>
        <v>2.3f</v>
      </c>
      <c r="R34" s="196" t="e">
        <f>Rapportering!C30</f>
        <v>#N/A</v>
      </c>
      <c r="S34" s="196" t="e">
        <f>Rapportering!D30</f>
        <v>#N/A</v>
      </c>
      <c r="T34" s="196">
        <f>Rapportering!E30</f>
        <v>0</v>
      </c>
      <c r="U34" s="196">
        <f>Rapportering!F30</f>
        <v>0</v>
      </c>
      <c r="V34" s="196">
        <f>Rapportering!G30</f>
        <v>0</v>
      </c>
      <c r="W34" s="196">
        <f>Rapportering!H30</f>
        <v>0</v>
      </c>
      <c r="Z34" s="186">
        <v>33</v>
      </c>
      <c r="AA34" s="191"/>
      <c r="AB34" s="191"/>
      <c r="AC34" s="191"/>
      <c r="AD34" s="191"/>
      <c r="AE34" s="191"/>
      <c r="AF34" s="191"/>
      <c r="AG34" s="191"/>
      <c r="AH34" s="191"/>
      <c r="AI34" s="191"/>
      <c r="AJ34" s="191"/>
      <c r="AK34" s="191"/>
      <c r="AL34" s="191"/>
      <c r="AM34" s="191"/>
      <c r="AN34" s="191"/>
      <c r="AO34" s="191"/>
      <c r="AP34" s="191"/>
      <c r="AQ34" s="191"/>
      <c r="AR34" s="191"/>
      <c r="AS34" s="191"/>
      <c r="AT34" s="191"/>
      <c r="AU34" s="191"/>
      <c r="AV34" s="183" t="str">
        <f>IFERROR(INDEX(prosjekttema_og_tittel[tema inngår i prosjektsøknad],MATCH(AD34,prosjekttema_og_tittel[rowId - prosjekttema],0)),"")</f>
        <v/>
      </c>
      <c r="AW34" s="183" t="str">
        <f>IFERROR(INDEX(prosjekttema_og_tittel[prosjekttema inngår i prosjektsøknad som har fått innvilgede midler],MATCH(AD34,prosjekttema_og_tittel[rowId - prosjekttema],0)),"")</f>
        <v/>
      </c>
      <c r="AX34" s="200" t="str">
        <f>IFERROR(INDEX($T$13:$T$76,MATCH('backend (Ikke rør)'!$AD34,$Q$13:$Q$76,0)),"")</f>
        <v>Måloppnåelse (antall ansatte)</v>
      </c>
      <c r="AY34" s="200">
        <f>IFERROR(INDEX($U$13:$U$76,MATCH('backend (Ikke rør)'!$AD34,$Q$13:$Q$76,0)),"")</f>
        <v>0</v>
      </c>
      <c r="AZ34" s="200">
        <f>IFERROR(INDEX($V$13:$V$76,MATCH('backend (Ikke rør)'!$AD34,$Q$13:$Q$76,0)),"")</f>
        <v>0</v>
      </c>
      <c r="BA34" s="183">
        <f>IFERROR(INDEX($V$79:$V$107,MATCH('backend (Ikke rør)'!$AD34,$Q$79:$Q$107,0)),"")</f>
        <v>0</v>
      </c>
      <c r="BB34" s="183">
        <f>IFERROR(INDEX($W$79:$W$107,MATCH('backend (Ikke rør)'!$AD34,$Q$79:$Q$107,0)),"")</f>
        <v>0</v>
      </c>
      <c r="BC34" s="186" t="b">
        <v>1</v>
      </c>
      <c r="BE34" s="193">
        <v>47</v>
      </c>
      <c r="BF34" s="193">
        <v>0</v>
      </c>
      <c r="BG34" s="193">
        <v>0</v>
      </c>
      <c r="BH34" s="193">
        <v>0</v>
      </c>
      <c r="BI34" s="193">
        <v>0</v>
      </c>
      <c r="BJ34" s="193">
        <v>0</v>
      </c>
      <c r="BK34" s="193">
        <v>0</v>
      </c>
      <c r="BL34" s="193">
        <v>0</v>
      </c>
      <c r="BM34" s="193">
        <v>0</v>
      </c>
      <c r="BN34" s="193">
        <v>0</v>
      </c>
      <c r="BO34" s="193">
        <v>0</v>
      </c>
      <c r="BP34" s="193">
        <v>0</v>
      </c>
      <c r="BQ34" s="193">
        <v>0</v>
      </c>
      <c r="BR34" s="193">
        <v>0</v>
      </c>
      <c r="BS34" s="193">
        <v>0</v>
      </c>
      <c r="BT34" s="193">
        <v>0</v>
      </c>
      <c r="BU34" s="193">
        <v>0</v>
      </c>
      <c r="BV34" s="193">
        <v>0</v>
      </c>
      <c r="BW34" s="193">
        <v>0</v>
      </c>
      <c r="BX34" s="193">
        <v>0</v>
      </c>
      <c r="BY34" s="193">
        <v>0</v>
      </c>
      <c r="BZ34" s="193">
        <v>0</v>
      </c>
      <c r="CA34" s="193" t="str">
        <v/>
      </c>
      <c r="CB34" s="193" t="str">
        <v/>
      </c>
      <c r="CC34" s="193" t="str">
        <v>Måloppnåelse (antall ansatte)</v>
      </c>
      <c r="CD34" s="193">
        <v>0</v>
      </c>
      <c r="CE34" s="193">
        <v>0</v>
      </c>
      <c r="CF34" s="193">
        <v>0</v>
      </c>
      <c r="CG34" s="193">
        <v>0</v>
      </c>
    </row>
    <row r="35" spans="3:85" x14ac:dyDescent="0.25">
      <c r="C35" t="s">
        <v>141</v>
      </c>
      <c r="D35" t="s">
        <v>154</v>
      </c>
      <c r="E35" t="s">
        <v>11</v>
      </c>
      <c r="F35">
        <f>SUMIFS(kommunedata_grunnlag_før_rapportering[Totalt innvilget beløp (Autosummert)],kommunedata_grunnlag_før_rapportering[row_id],prosjekttema_og_tittel[[#This Row],[rowId - prosjektSøknadsbeløp]])</f>
        <v>0</v>
      </c>
      <c r="G35" t="b">
        <f>prosjekttema_og_tittel[[#This Row],[totalt innvilget]]&gt;0</f>
        <v>0</v>
      </c>
      <c r="H35">
        <f>IFERROR(IF(INDEX(kommunedata_grunnlag_før_rapportering[Svar / Merknad],MATCH(prosjekttema_og_tittel[[#This Row],[rowId - prosjekttema]],kommunedata_grunnlag_før_rapportering[row_id],0))="Ja",1,0),0)</f>
        <v>0</v>
      </c>
      <c r="I35">
        <f>IF(AND(prosjekttema_og_tittel[[#This Row],[prosjeksøknad har fått innvilgede midler]],prosjekttema_og_tittel[[#This Row],[tema inngår i prosjektsøknad]]=1),1,0)</f>
        <v>0</v>
      </c>
      <c r="J35" t="s">
        <v>185</v>
      </c>
      <c r="K35" t="str">
        <f>IFERROR(INDEX(kommunedata_grunnlag_før_rapportering[Svar / Merknad],MATCH(prosjekttema_og_tittel[[#This Row],[rowId - prosjekttittel]],kommunedata_grunnlag_før_rapportering[row_id],0)),"")</f>
        <v/>
      </c>
      <c r="Q35" s="196" t="str">
        <f>Rapportering!B31</f>
        <v>2.3g</v>
      </c>
      <c r="R35" s="196" t="e">
        <f>Rapportering!C31</f>
        <v>#N/A</v>
      </c>
      <c r="S35" s="196" t="e">
        <f>Rapportering!D31</f>
        <v>#N/A</v>
      </c>
      <c r="T35" s="196">
        <f>Rapportering!E31</f>
        <v>0</v>
      </c>
      <c r="U35" s="196">
        <f>Rapportering!F31</f>
        <v>0</v>
      </c>
      <c r="V35" s="196">
        <f>Rapportering!G31</f>
        <v>0</v>
      </c>
      <c r="W35" s="196">
        <f>Rapportering!H31</f>
        <v>0</v>
      </c>
      <c r="Z35" s="186">
        <v>34</v>
      </c>
      <c r="AA35" s="191"/>
      <c r="AB35" s="191"/>
      <c r="AC35" s="191"/>
      <c r="AD35" s="191"/>
      <c r="AE35" s="191"/>
      <c r="AF35" s="191"/>
      <c r="AG35" s="191"/>
      <c r="AH35" s="191"/>
      <c r="AI35" s="191"/>
      <c r="AJ35" s="191"/>
      <c r="AK35" s="191"/>
      <c r="AL35" s="191"/>
      <c r="AM35" s="191"/>
      <c r="AN35" s="191"/>
      <c r="AO35" s="191"/>
      <c r="AP35" s="191"/>
      <c r="AQ35" s="191"/>
      <c r="AR35" s="191"/>
      <c r="AS35" s="191"/>
      <c r="AT35" s="191"/>
      <c r="AU35" s="191"/>
      <c r="AV35" s="183" t="str">
        <f>IFERROR(INDEX(prosjekttema_og_tittel[tema inngår i prosjektsøknad],MATCH(AD35,prosjekttema_og_tittel[rowId - prosjekttema],0)),"")</f>
        <v/>
      </c>
      <c r="AW35" s="183" t="str">
        <f>IFERROR(INDEX(prosjekttema_og_tittel[prosjekttema inngår i prosjektsøknad som har fått innvilgede midler],MATCH(AD35,prosjekttema_og_tittel[rowId - prosjekttema],0)),"")</f>
        <v/>
      </c>
      <c r="AX35" s="200" t="str">
        <f>IFERROR(INDEX($T$13:$T$76,MATCH('backend (Ikke rør)'!$AD35,$Q$13:$Q$76,0)),"")</f>
        <v>Måloppnåelse (antall ansatte)</v>
      </c>
      <c r="AY35" s="200">
        <f>IFERROR(INDEX($U$13:$U$76,MATCH('backend (Ikke rør)'!$AD35,$Q$13:$Q$76,0)),"")</f>
        <v>0</v>
      </c>
      <c r="AZ35" s="200">
        <f>IFERROR(INDEX($V$13:$V$76,MATCH('backend (Ikke rør)'!$AD35,$Q$13:$Q$76,0)),"")</f>
        <v>0</v>
      </c>
      <c r="BA35" s="183">
        <f>IFERROR(INDEX($V$79:$V$107,MATCH('backend (Ikke rør)'!$AD35,$Q$79:$Q$107,0)),"")</f>
        <v>0</v>
      </c>
      <c r="BB35" s="183">
        <f>IFERROR(INDEX($W$79:$W$107,MATCH('backend (Ikke rør)'!$AD35,$Q$79:$Q$107,0)),"")</f>
        <v>0</v>
      </c>
      <c r="BC35" s="186" t="b">
        <v>1</v>
      </c>
      <c r="BE35" s="193">
        <v>48</v>
      </c>
      <c r="BF35" s="193">
        <v>0</v>
      </c>
      <c r="BG35" s="193">
        <v>0</v>
      </c>
      <c r="BH35" s="193">
        <v>0</v>
      </c>
      <c r="BI35" s="193">
        <v>0</v>
      </c>
      <c r="BJ35" s="193">
        <v>0</v>
      </c>
      <c r="BK35" s="193">
        <v>0</v>
      </c>
      <c r="BL35" s="193">
        <v>0</v>
      </c>
      <c r="BM35" s="193">
        <v>0</v>
      </c>
      <c r="BN35" s="193">
        <v>0</v>
      </c>
      <c r="BO35" s="193">
        <v>0</v>
      </c>
      <c r="BP35" s="193">
        <v>0</v>
      </c>
      <c r="BQ35" s="193">
        <v>0</v>
      </c>
      <c r="BR35" s="193">
        <v>0</v>
      </c>
      <c r="BS35" s="193">
        <v>0</v>
      </c>
      <c r="BT35" s="193">
        <v>0</v>
      </c>
      <c r="BU35" s="193">
        <v>0</v>
      </c>
      <c r="BV35" s="193">
        <v>0</v>
      </c>
      <c r="BW35" s="193">
        <v>0</v>
      </c>
      <c r="BX35" s="193">
        <v>0</v>
      </c>
      <c r="BY35" s="193">
        <v>0</v>
      </c>
      <c r="BZ35" s="193">
        <v>0</v>
      </c>
      <c r="CA35" s="193" t="str">
        <v/>
      </c>
      <c r="CB35" s="193" t="str">
        <v/>
      </c>
      <c r="CC35" s="193" t="str">
        <v>Måloppnåelse (antall ansatte)</v>
      </c>
      <c r="CD35" s="193">
        <v>0</v>
      </c>
      <c r="CE35" s="193">
        <v>0</v>
      </c>
      <c r="CF35" s="193">
        <v>0</v>
      </c>
      <c r="CG35" s="193">
        <v>0</v>
      </c>
    </row>
    <row r="36" spans="3:85" x14ac:dyDescent="0.25">
      <c r="C36" t="s">
        <v>141</v>
      </c>
      <c r="D36" t="s">
        <v>155</v>
      </c>
      <c r="E36" t="s">
        <v>10</v>
      </c>
      <c r="F36">
        <f>SUMIFS(kommunedata_grunnlag_før_rapportering[Totalt innvilget beløp (Autosummert)],kommunedata_grunnlag_før_rapportering[row_id],prosjekttema_og_tittel[[#This Row],[rowId - prosjektSøknadsbeløp]])</f>
        <v>0</v>
      </c>
      <c r="G36" t="b">
        <f>prosjekttema_og_tittel[[#This Row],[totalt innvilget]]&gt;0</f>
        <v>0</v>
      </c>
      <c r="H36">
        <f>IFERROR(IF(INDEX(kommunedata_grunnlag_før_rapportering[Svar / Merknad],MATCH(prosjekttema_og_tittel[[#This Row],[rowId - prosjekttema]],kommunedata_grunnlag_før_rapportering[row_id],0))="Ja",1,0),0)</f>
        <v>0</v>
      </c>
      <c r="I36">
        <f>IF(AND(prosjekttema_og_tittel[[#This Row],[prosjeksøknad har fått innvilgede midler]],prosjekttema_og_tittel[[#This Row],[tema inngår i prosjektsøknad]]=1),1,0)</f>
        <v>0</v>
      </c>
      <c r="J36" t="s">
        <v>185</v>
      </c>
      <c r="K36" t="str">
        <f>IFERROR(INDEX(kommunedata_grunnlag_før_rapportering[Svar / Merknad],MATCH(prosjekttema_og_tittel[[#This Row],[rowId - prosjekttittel]],kommunedata_grunnlag_før_rapportering[row_id],0)),"")</f>
        <v/>
      </c>
      <c r="Q36" s="196" t="str">
        <f>Rapportering!B32</f>
        <v>2.3h</v>
      </c>
      <c r="R36" s="196" t="e">
        <f>Rapportering!C32</f>
        <v>#N/A</v>
      </c>
      <c r="S36" s="196" t="e">
        <f>Rapportering!D32</f>
        <v>#N/A</v>
      </c>
      <c r="T36" s="196">
        <f>Rapportering!E32</f>
        <v>0</v>
      </c>
      <c r="U36" s="196">
        <f>Rapportering!F32</f>
        <v>0</v>
      </c>
      <c r="V36" s="196">
        <f>Rapportering!G32</f>
        <v>0</v>
      </c>
      <c r="W36" s="196">
        <f>Rapportering!H32</f>
        <v>0</v>
      </c>
      <c r="Z36" s="186">
        <v>35</v>
      </c>
      <c r="AA36" s="191"/>
      <c r="AB36" s="191"/>
      <c r="AC36" s="191"/>
      <c r="AD36" s="191"/>
      <c r="AE36" s="191"/>
      <c r="AF36" s="191"/>
      <c r="AG36" s="191"/>
      <c r="AH36" s="191"/>
      <c r="AI36" s="191"/>
      <c r="AJ36" s="191"/>
      <c r="AK36" s="191"/>
      <c r="AL36" s="191"/>
      <c r="AM36" s="191"/>
      <c r="AN36" s="191"/>
      <c r="AO36" s="191"/>
      <c r="AP36" s="191"/>
      <c r="AQ36" s="191"/>
      <c r="AR36" s="191"/>
      <c r="AS36" s="191"/>
      <c r="AT36" s="191"/>
      <c r="AU36" s="191"/>
      <c r="AV36" s="183" t="str">
        <f>IFERROR(INDEX(prosjekttema_og_tittel[tema inngår i prosjektsøknad],MATCH(AD36,prosjekttema_og_tittel[rowId - prosjekttema],0)),"")</f>
        <v/>
      </c>
      <c r="AW36" s="183" t="str">
        <f>IFERROR(INDEX(prosjekttema_og_tittel[prosjekttema inngår i prosjektsøknad som har fått innvilgede midler],MATCH(AD36,prosjekttema_og_tittel[rowId - prosjekttema],0)),"")</f>
        <v/>
      </c>
      <c r="AX36" s="200" t="str">
        <f>IFERROR(INDEX($T$13:$T$76,MATCH('backend (Ikke rør)'!$AD36,$Q$13:$Q$76,0)),"")</f>
        <v>Måloppnåelse (antall ansatte)</v>
      </c>
      <c r="AY36" s="200">
        <f>IFERROR(INDEX($U$13:$U$76,MATCH('backend (Ikke rør)'!$AD36,$Q$13:$Q$76,0)),"")</f>
        <v>0</v>
      </c>
      <c r="AZ36" s="200">
        <f>IFERROR(INDEX($V$13:$V$76,MATCH('backend (Ikke rør)'!$AD36,$Q$13:$Q$76,0)),"")</f>
        <v>0</v>
      </c>
      <c r="BA36" s="183">
        <f>IFERROR(INDEX($V$79:$V$107,MATCH('backend (Ikke rør)'!$AD36,$Q$79:$Q$107,0)),"")</f>
        <v>0</v>
      </c>
      <c r="BB36" s="183">
        <f>IFERROR(INDEX($W$79:$W$107,MATCH('backend (Ikke rør)'!$AD36,$Q$79:$Q$107,0)),"")</f>
        <v>0</v>
      </c>
      <c r="BC36" s="186" t="b">
        <v>1</v>
      </c>
      <c r="BE36" s="193">
        <v>49</v>
      </c>
      <c r="BF36" s="193">
        <v>0</v>
      </c>
      <c r="BG36" s="193">
        <v>0</v>
      </c>
      <c r="BH36" s="193">
        <v>0</v>
      </c>
      <c r="BI36" s="193">
        <v>0</v>
      </c>
      <c r="BJ36" s="193">
        <v>0</v>
      </c>
      <c r="BK36" s="193">
        <v>0</v>
      </c>
      <c r="BL36" s="193">
        <v>0</v>
      </c>
      <c r="BM36" s="193">
        <v>0</v>
      </c>
      <c r="BN36" s="193">
        <v>0</v>
      </c>
      <c r="BO36" s="193">
        <v>0</v>
      </c>
      <c r="BP36" s="193">
        <v>0</v>
      </c>
      <c r="BQ36" s="193">
        <v>0</v>
      </c>
      <c r="BR36" s="193">
        <v>0</v>
      </c>
      <c r="BS36" s="193">
        <v>0</v>
      </c>
      <c r="BT36" s="193">
        <v>0</v>
      </c>
      <c r="BU36" s="193">
        <v>0</v>
      </c>
      <c r="BV36" s="193">
        <v>0</v>
      </c>
      <c r="BW36" s="193">
        <v>0</v>
      </c>
      <c r="BX36" s="193">
        <v>0</v>
      </c>
      <c r="BY36" s="193">
        <v>0</v>
      </c>
      <c r="BZ36" s="193">
        <v>0</v>
      </c>
      <c r="CA36" s="193" t="str">
        <v/>
      </c>
      <c r="CB36" s="193" t="str">
        <v/>
      </c>
      <c r="CC36" s="193" t="str">
        <v>Måloppnåelse (antall ansatte)</v>
      </c>
      <c r="CD36" s="193">
        <v>0</v>
      </c>
      <c r="CE36" s="193">
        <v>0</v>
      </c>
      <c r="CF36" s="193">
        <v>0</v>
      </c>
      <c r="CG36" s="193">
        <v>0</v>
      </c>
    </row>
    <row r="37" spans="3:85" x14ac:dyDescent="0.25">
      <c r="C37" t="s">
        <v>141</v>
      </c>
      <c r="D37" t="s">
        <v>156</v>
      </c>
      <c r="E37" t="s">
        <v>9</v>
      </c>
      <c r="F37">
        <f>SUMIFS(kommunedata_grunnlag_før_rapportering[Totalt innvilget beløp (Autosummert)],kommunedata_grunnlag_før_rapportering[row_id],prosjekttema_og_tittel[[#This Row],[rowId - prosjektSøknadsbeløp]])</f>
        <v>0</v>
      </c>
      <c r="G37" t="b">
        <f>prosjekttema_og_tittel[[#This Row],[totalt innvilget]]&gt;0</f>
        <v>0</v>
      </c>
      <c r="H37">
        <f>IFERROR(IF(INDEX(kommunedata_grunnlag_før_rapportering[Svar / Merknad],MATCH(prosjekttema_og_tittel[[#This Row],[rowId - prosjekttema]],kommunedata_grunnlag_før_rapportering[row_id],0))="Ja",1,0),0)</f>
        <v>0</v>
      </c>
      <c r="I37">
        <f>IF(AND(prosjekttema_og_tittel[[#This Row],[prosjeksøknad har fått innvilgede midler]],prosjekttema_og_tittel[[#This Row],[tema inngår i prosjektsøknad]]=1),1,0)</f>
        <v>0</v>
      </c>
      <c r="J37" t="s">
        <v>185</v>
      </c>
      <c r="K37" t="str">
        <f>IFERROR(INDEX(kommunedata_grunnlag_før_rapportering[Svar / Merknad],MATCH(prosjekttema_og_tittel[[#This Row],[rowId - prosjekttittel]],kommunedata_grunnlag_før_rapportering[row_id],0)),"")</f>
        <v/>
      </c>
      <c r="Q37" s="196" t="str">
        <f>Rapportering!B33</f>
        <v>2.3i</v>
      </c>
      <c r="R37" s="196" t="e">
        <f>Rapportering!C33</f>
        <v>#N/A</v>
      </c>
      <c r="S37" s="196" t="e">
        <f>Rapportering!D33</f>
        <v>#N/A</v>
      </c>
      <c r="T37" s="196">
        <f>Rapportering!E33</f>
        <v>0</v>
      </c>
      <c r="U37" s="196">
        <f>Rapportering!F33</f>
        <v>0</v>
      </c>
      <c r="V37" s="196">
        <f>Rapportering!G33</f>
        <v>0</v>
      </c>
      <c r="W37" s="196">
        <f>Rapportering!H33</f>
        <v>0</v>
      </c>
      <c r="Z37" s="186">
        <v>36</v>
      </c>
      <c r="AA37" s="191"/>
      <c r="AB37" s="191"/>
      <c r="AC37" s="191"/>
      <c r="AD37" s="191"/>
      <c r="AE37" s="191"/>
      <c r="AF37" s="191"/>
      <c r="AG37" s="191"/>
      <c r="AH37" s="191"/>
      <c r="AI37" s="191"/>
      <c r="AJ37" s="191"/>
      <c r="AK37" s="191"/>
      <c r="AL37" s="191"/>
      <c r="AM37" s="191"/>
      <c r="AN37" s="191"/>
      <c r="AO37" s="191"/>
      <c r="AP37" s="191"/>
      <c r="AQ37" s="191"/>
      <c r="AR37" s="191"/>
      <c r="AS37" s="191"/>
      <c r="AT37" s="191"/>
      <c r="AU37" s="191"/>
      <c r="AV37" s="183" t="str">
        <f>IFERROR(INDEX(prosjekttema_og_tittel[tema inngår i prosjektsøknad],MATCH(AD37,prosjekttema_og_tittel[rowId - prosjekttema],0)),"")</f>
        <v/>
      </c>
      <c r="AW37" s="183" t="str">
        <f>IFERROR(INDEX(prosjekttema_og_tittel[prosjekttema inngår i prosjektsøknad som har fått innvilgede midler],MATCH(AD37,prosjekttema_og_tittel[rowId - prosjekttema],0)),"")</f>
        <v/>
      </c>
      <c r="AX37" s="200" t="str">
        <f>IFERROR(INDEX($T$13:$T$76,MATCH('backend (Ikke rør)'!$AD37,$Q$13:$Q$76,0)),"")</f>
        <v>Måloppnåelse (antall ansatte)</v>
      </c>
      <c r="AY37" s="200">
        <f>IFERROR(INDEX($U$13:$U$76,MATCH('backend (Ikke rør)'!$AD37,$Q$13:$Q$76,0)),"")</f>
        <v>0</v>
      </c>
      <c r="AZ37" s="200">
        <f>IFERROR(INDEX($V$13:$V$76,MATCH('backend (Ikke rør)'!$AD37,$Q$13:$Q$76,0)),"")</f>
        <v>0</v>
      </c>
      <c r="BA37" s="183">
        <f>IFERROR(INDEX($V$79:$V$107,MATCH('backend (Ikke rør)'!$AD37,$Q$79:$Q$107,0)),"")</f>
        <v>0</v>
      </c>
      <c r="BB37" s="183">
        <f>IFERROR(INDEX($W$79:$W$107,MATCH('backend (Ikke rør)'!$AD37,$Q$79:$Q$107,0)),"")</f>
        <v>0</v>
      </c>
      <c r="BC37" s="186" t="b">
        <v>1</v>
      </c>
      <c r="BE37" s="193">
        <v>50</v>
      </c>
      <c r="BF37" s="193">
        <v>0</v>
      </c>
      <c r="BG37" s="193">
        <v>0</v>
      </c>
      <c r="BH37" s="193">
        <v>0</v>
      </c>
      <c r="BI37" s="193">
        <v>0</v>
      </c>
      <c r="BJ37" s="193">
        <v>0</v>
      </c>
      <c r="BK37" s="193">
        <v>0</v>
      </c>
      <c r="BL37" s="193">
        <v>0</v>
      </c>
      <c r="BM37" s="193">
        <v>0</v>
      </c>
      <c r="BN37" s="193">
        <v>0</v>
      </c>
      <c r="BO37" s="193">
        <v>0</v>
      </c>
      <c r="BP37" s="193">
        <v>0</v>
      </c>
      <c r="BQ37" s="193">
        <v>0</v>
      </c>
      <c r="BR37" s="193">
        <v>0</v>
      </c>
      <c r="BS37" s="193">
        <v>0</v>
      </c>
      <c r="BT37" s="193">
        <v>0</v>
      </c>
      <c r="BU37" s="193">
        <v>0</v>
      </c>
      <c r="BV37" s="193">
        <v>0</v>
      </c>
      <c r="BW37" s="193">
        <v>0</v>
      </c>
      <c r="BX37" s="193">
        <v>0</v>
      </c>
      <c r="BY37" s="193">
        <v>0</v>
      </c>
      <c r="BZ37" s="193">
        <v>0</v>
      </c>
      <c r="CA37" s="193" t="str">
        <v/>
      </c>
      <c r="CB37" s="193" t="str">
        <v/>
      </c>
      <c r="CC37" s="193" t="str">
        <v>Måloppnåelse (antall ansatte)</v>
      </c>
      <c r="CD37" s="193">
        <v>0</v>
      </c>
      <c r="CE37" s="193">
        <v>0</v>
      </c>
      <c r="CF37" s="193">
        <v>0</v>
      </c>
      <c r="CG37" s="193">
        <v>0</v>
      </c>
    </row>
    <row r="38" spans="3:85" x14ac:dyDescent="0.25">
      <c r="C38" t="s">
        <v>141</v>
      </c>
      <c r="D38" t="s">
        <v>157</v>
      </c>
      <c r="E38" t="s">
        <v>8</v>
      </c>
      <c r="F38">
        <f>SUMIFS(kommunedata_grunnlag_før_rapportering[Totalt innvilget beløp (Autosummert)],kommunedata_grunnlag_før_rapportering[row_id],prosjekttema_og_tittel[[#This Row],[rowId - prosjektSøknadsbeløp]])</f>
        <v>0</v>
      </c>
      <c r="G38" t="b">
        <f>prosjekttema_og_tittel[[#This Row],[totalt innvilget]]&gt;0</f>
        <v>0</v>
      </c>
      <c r="H38">
        <f>IFERROR(IF(INDEX(kommunedata_grunnlag_før_rapportering[Svar / Merknad],MATCH(prosjekttema_og_tittel[[#This Row],[rowId - prosjekttema]],kommunedata_grunnlag_før_rapportering[row_id],0))="Ja",1,0),0)</f>
        <v>0</v>
      </c>
      <c r="I38">
        <f>IF(AND(prosjekttema_og_tittel[[#This Row],[prosjeksøknad har fått innvilgede midler]],prosjekttema_og_tittel[[#This Row],[tema inngår i prosjektsøknad]]=1),1,0)</f>
        <v>0</v>
      </c>
      <c r="J38" t="s">
        <v>185</v>
      </c>
      <c r="K38" t="str">
        <f>IFERROR(INDEX(kommunedata_grunnlag_før_rapportering[Svar / Merknad],MATCH(prosjekttema_og_tittel[[#This Row],[rowId - prosjekttittel]],kommunedata_grunnlag_før_rapportering[row_id],0)),"")</f>
        <v/>
      </c>
      <c r="Q38" s="196">
        <f>Rapportering!B34</f>
        <v>0</v>
      </c>
      <c r="R38" s="196" t="str">
        <f>Rapportering!C34</f>
        <v>Sum (2.3) :</v>
      </c>
      <c r="S38" s="196" t="e">
        <f>Rapportering!D34</f>
        <v>#N/A</v>
      </c>
      <c r="T38" s="196">
        <f>Rapportering!E34</f>
        <v>0</v>
      </c>
      <c r="U38" s="196">
        <f>Rapportering!F34</f>
        <v>0</v>
      </c>
      <c r="V38" s="196">
        <f>Rapportering!G34</f>
        <v>0</v>
      </c>
      <c r="W38" s="196">
        <f>Rapportering!H34</f>
        <v>0</v>
      </c>
      <c r="Z38" s="186">
        <v>37</v>
      </c>
      <c r="AA38" s="191"/>
      <c r="AB38" s="191"/>
      <c r="AC38" s="191"/>
      <c r="AD38" s="191"/>
      <c r="AE38" s="191"/>
      <c r="AF38" s="191"/>
      <c r="AG38" s="191"/>
      <c r="AH38" s="191"/>
      <c r="AI38" s="191"/>
      <c r="AJ38" s="191"/>
      <c r="AK38" s="191"/>
      <c r="AL38" s="191"/>
      <c r="AM38" s="191"/>
      <c r="AN38" s="191"/>
      <c r="AO38" s="191"/>
      <c r="AP38" s="191"/>
      <c r="AQ38" s="191"/>
      <c r="AR38" s="191"/>
      <c r="AS38" s="191"/>
      <c r="AT38" s="191"/>
      <c r="AU38" s="191"/>
      <c r="AV38" s="183" t="str">
        <f>IFERROR(INDEX(prosjekttema_og_tittel[tema inngår i prosjektsøknad],MATCH(AD38,prosjekttema_og_tittel[rowId - prosjekttema],0)),"")</f>
        <v/>
      </c>
      <c r="AW38" s="183" t="str">
        <f>IFERROR(INDEX(prosjekttema_og_tittel[prosjekttema inngår i prosjektsøknad som har fått innvilgede midler],MATCH(AD38,prosjekttema_og_tittel[rowId - prosjekttema],0)),"")</f>
        <v/>
      </c>
      <c r="AX38" s="200" t="str">
        <f>IFERROR(INDEX($T$13:$T$76,MATCH('backend (Ikke rør)'!$AD38,$Q$13:$Q$76,0)),"")</f>
        <v>Måloppnåelse (antall ansatte)</v>
      </c>
      <c r="AY38" s="200">
        <f>IFERROR(INDEX($U$13:$U$76,MATCH('backend (Ikke rør)'!$AD38,$Q$13:$Q$76,0)),"")</f>
        <v>0</v>
      </c>
      <c r="AZ38" s="200">
        <f>IFERROR(INDEX($V$13:$V$76,MATCH('backend (Ikke rør)'!$AD38,$Q$13:$Q$76,0)),"")</f>
        <v>0</v>
      </c>
      <c r="BA38" s="183">
        <f>IFERROR(INDEX($V$79:$V$107,MATCH('backend (Ikke rør)'!$AD38,$Q$79:$Q$107,0)),"")</f>
        <v>0</v>
      </c>
      <c r="BB38" s="183">
        <f>IFERROR(INDEX($W$79:$W$107,MATCH('backend (Ikke rør)'!$AD38,$Q$79:$Q$107,0)),"")</f>
        <v>0</v>
      </c>
      <c r="BC38" s="186" t="b">
        <v>1</v>
      </c>
      <c r="BE38" s="193">
        <v>51</v>
      </c>
      <c r="BF38" s="193">
        <v>0</v>
      </c>
      <c r="BG38" s="193">
        <v>0</v>
      </c>
      <c r="BH38" s="193">
        <v>0</v>
      </c>
      <c r="BI38" s="193">
        <v>0</v>
      </c>
      <c r="BJ38" s="193">
        <v>0</v>
      </c>
      <c r="BK38" s="193">
        <v>0</v>
      </c>
      <c r="BL38" s="193">
        <v>0</v>
      </c>
      <c r="BM38" s="193">
        <v>0</v>
      </c>
      <c r="BN38" s="193">
        <v>0</v>
      </c>
      <c r="BO38" s="193">
        <v>0</v>
      </c>
      <c r="BP38" s="193">
        <v>0</v>
      </c>
      <c r="BQ38" s="193">
        <v>0</v>
      </c>
      <c r="BR38" s="193">
        <v>0</v>
      </c>
      <c r="BS38" s="193">
        <v>0</v>
      </c>
      <c r="BT38" s="193">
        <v>0</v>
      </c>
      <c r="BU38" s="193">
        <v>0</v>
      </c>
      <c r="BV38" s="193">
        <v>0</v>
      </c>
      <c r="BW38" s="193">
        <v>0</v>
      </c>
      <c r="BX38" s="193">
        <v>0</v>
      </c>
      <c r="BY38" s="193">
        <v>0</v>
      </c>
      <c r="BZ38" s="193">
        <v>0</v>
      </c>
      <c r="CA38" s="193" t="str">
        <v/>
      </c>
      <c r="CB38" s="193" t="str">
        <v/>
      </c>
      <c r="CC38" s="193" t="str">
        <v>Måloppnåelse (antall ansatte)</v>
      </c>
      <c r="CD38" s="193">
        <v>0</v>
      </c>
      <c r="CE38" s="193">
        <v>0</v>
      </c>
      <c r="CF38" s="193">
        <v>0</v>
      </c>
      <c r="CG38" s="193">
        <v>0</v>
      </c>
    </row>
    <row r="39" spans="3:85" x14ac:dyDescent="0.25">
      <c r="C39" t="s">
        <v>141</v>
      </c>
      <c r="D39" t="s">
        <v>158</v>
      </c>
      <c r="E39" t="s">
        <v>7</v>
      </c>
      <c r="F39">
        <f>SUMIFS(kommunedata_grunnlag_før_rapportering[Totalt innvilget beløp (Autosummert)],kommunedata_grunnlag_før_rapportering[row_id],prosjekttema_og_tittel[[#This Row],[rowId - prosjektSøknadsbeløp]])</f>
        <v>0</v>
      </c>
      <c r="G39" t="b">
        <f>prosjekttema_og_tittel[[#This Row],[totalt innvilget]]&gt;0</f>
        <v>0</v>
      </c>
      <c r="H39">
        <f>IFERROR(IF(INDEX(kommunedata_grunnlag_før_rapportering[Svar / Merknad],MATCH(prosjekttema_og_tittel[[#This Row],[rowId - prosjekttema]],kommunedata_grunnlag_før_rapportering[row_id],0))="Ja",1,0),0)</f>
        <v>0</v>
      </c>
      <c r="I39">
        <f>IF(AND(prosjekttema_og_tittel[[#This Row],[prosjeksøknad har fått innvilgede midler]],prosjekttema_og_tittel[[#This Row],[tema inngår i prosjektsøknad]]=1),1,0)</f>
        <v>0</v>
      </c>
      <c r="J39" t="s">
        <v>185</v>
      </c>
      <c r="K39" t="str">
        <f>IFERROR(INDEX(kommunedata_grunnlag_før_rapportering[Svar / Merknad],MATCH(prosjekttema_og_tittel[[#This Row],[rowId - prosjekttittel]],kommunedata_grunnlag_før_rapportering[row_id],0)),"")</f>
        <v/>
      </c>
      <c r="Q39" s="196">
        <f>Rapportering!B35</f>
        <v>0</v>
      </c>
      <c r="R39" s="196">
        <f>Rapportering!C35</f>
        <v>0</v>
      </c>
      <c r="S39" s="196">
        <f>Rapportering!D35</f>
        <v>0</v>
      </c>
      <c r="T39" s="196" t="str">
        <f>Rapportering!E35</f>
        <v>Måloppnåelse (antall ansatte)</v>
      </c>
      <c r="U39" s="196">
        <f>Rapportering!F35</f>
        <v>0</v>
      </c>
      <c r="V39" s="196">
        <f>Rapportering!G35</f>
        <v>0</v>
      </c>
      <c r="W39" s="196">
        <f>Rapportering!H35</f>
        <v>0</v>
      </c>
      <c r="Z39" s="186">
        <v>38</v>
      </c>
      <c r="AA39" s="191"/>
      <c r="AB39" s="191"/>
      <c r="AC39" s="191"/>
      <c r="AD39" s="191"/>
      <c r="AE39" s="191"/>
      <c r="AF39" s="191"/>
      <c r="AG39" s="191"/>
      <c r="AH39" s="191"/>
      <c r="AI39" s="191"/>
      <c r="AJ39" s="191"/>
      <c r="AK39" s="191"/>
      <c r="AL39" s="191"/>
      <c r="AM39" s="191"/>
      <c r="AN39" s="191"/>
      <c r="AO39" s="191"/>
      <c r="AP39" s="191"/>
      <c r="AQ39" s="191"/>
      <c r="AR39" s="191"/>
      <c r="AS39" s="191"/>
      <c r="AT39" s="191"/>
      <c r="AU39" s="191"/>
      <c r="AV39" s="183" t="str">
        <f>IFERROR(INDEX(prosjekttema_og_tittel[tema inngår i prosjektsøknad],MATCH(AD39,prosjekttema_og_tittel[rowId - prosjekttema],0)),"")</f>
        <v/>
      </c>
      <c r="AW39" s="183" t="str">
        <f>IFERROR(INDEX(prosjekttema_og_tittel[prosjekttema inngår i prosjektsøknad som har fått innvilgede midler],MATCH(AD39,prosjekttema_og_tittel[rowId - prosjekttema],0)),"")</f>
        <v/>
      </c>
      <c r="AX39" s="200" t="str">
        <f>IFERROR(INDEX($T$13:$T$76,MATCH('backend (Ikke rør)'!$AD39,$Q$13:$Q$76,0)),"")</f>
        <v>Måloppnåelse (antall ansatte)</v>
      </c>
      <c r="AY39" s="200">
        <f>IFERROR(INDEX($U$13:$U$76,MATCH('backend (Ikke rør)'!$AD39,$Q$13:$Q$76,0)),"")</f>
        <v>0</v>
      </c>
      <c r="AZ39" s="200">
        <f>IFERROR(INDEX($V$13:$V$76,MATCH('backend (Ikke rør)'!$AD39,$Q$13:$Q$76,0)),"")</f>
        <v>0</v>
      </c>
      <c r="BA39" s="183">
        <f>IFERROR(INDEX($V$79:$V$107,MATCH('backend (Ikke rør)'!$AD39,$Q$79:$Q$107,0)),"")</f>
        <v>0</v>
      </c>
      <c r="BB39" s="183">
        <f>IFERROR(INDEX($W$79:$W$107,MATCH('backend (Ikke rør)'!$AD39,$Q$79:$Q$107,0)),"")</f>
        <v>0</v>
      </c>
      <c r="BC39" s="186" t="b">
        <v>1</v>
      </c>
      <c r="BE39" s="193">
        <v>52</v>
      </c>
      <c r="BF39" s="193">
        <v>0</v>
      </c>
      <c r="BG39" s="193">
        <v>0</v>
      </c>
      <c r="BH39" s="193">
        <v>0</v>
      </c>
      <c r="BI39" s="193">
        <v>0</v>
      </c>
      <c r="BJ39" s="193">
        <v>0</v>
      </c>
      <c r="BK39" s="193">
        <v>0</v>
      </c>
      <c r="BL39" s="193">
        <v>0</v>
      </c>
      <c r="BM39" s="193">
        <v>0</v>
      </c>
      <c r="BN39" s="193">
        <v>0</v>
      </c>
      <c r="BO39" s="193">
        <v>0</v>
      </c>
      <c r="BP39" s="193">
        <v>0</v>
      </c>
      <c r="BQ39" s="193">
        <v>0</v>
      </c>
      <c r="BR39" s="193">
        <v>0</v>
      </c>
      <c r="BS39" s="193">
        <v>0</v>
      </c>
      <c r="BT39" s="193">
        <v>0</v>
      </c>
      <c r="BU39" s="193">
        <v>0</v>
      </c>
      <c r="BV39" s="193">
        <v>0</v>
      </c>
      <c r="BW39" s="193">
        <v>0</v>
      </c>
      <c r="BX39" s="193">
        <v>0</v>
      </c>
      <c r="BY39" s="193">
        <v>0</v>
      </c>
      <c r="BZ39" s="193">
        <v>0</v>
      </c>
      <c r="CA39" s="193" t="str">
        <v/>
      </c>
      <c r="CB39" s="193" t="str">
        <v/>
      </c>
      <c r="CC39" s="193" t="str">
        <v>Måloppnåelse (antall ansatte)</v>
      </c>
      <c r="CD39" s="193">
        <v>0</v>
      </c>
      <c r="CE39" s="193">
        <v>0</v>
      </c>
      <c r="CF39" s="193">
        <v>0</v>
      </c>
      <c r="CG39" s="193">
        <v>0</v>
      </c>
    </row>
    <row r="40" spans="3:85" x14ac:dyDescent="0.25">
      <c r="C40" t="s">
        <v>141</v>
      </c>
      <c r="D40" t="s">
        <v>159</v>
      </c>
      <c r="E40" t="s">
        <v>6</v>
      </c>
      <c r="F40">
        <f>SUMIFS(kommunedata_grunnlag_før_rapportering[Totalt innvilget beløp (Autosummert)],kommunedata_grunnlag_før_rapportering[row_id],prosjekttema_og_tittel[[#This Row],[rowId - prosjektSøknadsbeløp]])</f>
        <v>0</v>
      </c>
      <c r="G40" t="b">
        <f>prosjekttema_og_tittel[[#This Row],[totalt innvilget]]&gt;0</f>
        <v>0</v>
      </c>
      <c r="H40">
        <f>IFERROR(IF(INDEX(kommunedata_grunnlag_før_rapportering[Svar / Merknad],MATCH(prosjekttema_og_tittel[[#This Row],[rowId - prosjekttema]],kommunedata_grunnlag_før_rapportering[row_id],0))="Ja",1,0),0)</f>
        <v>0</v>
      </c>
      <c r="I40">
        <f>IF(AND(prosjekttema_og_tittel[[#This Row],[prosjeksøknad har fått innvilgede midler]],prosjekttema_og_tittel[[#This Row],[tema inngår i prosjektsøknad]]=1),1,0)</f>
        <v>0</v>
      </c>
      <c r="J40" t="s">
        <v>185</v>
      </c>
      <c r="K40" t="str">
        <f>IFERROR(INDEX(kommunedata_grunnlag_før_rapportering[Svar / Merknad],MATCH(prosjekttema_og_tittel[[#This Row],[rowId - prosjekttittel]],kommunedata_grunnlag_før_rapportering[row_id],0)),"")</f>
        <v/>
      </c>
      <c r="Q40" s="196">
        <f>Rapportering!B36</f>
        <v>0</v>
      </c>
      <c r="R40" s="196">
        <f>Rapportering!C36</f>
        <v>0</v>
      </c>
      <c r="S40" s="196" t="str">
        <f>Rapportering!D36</f>
        <v xml:space="preserve">Antall personer innvilget
</v>
      </c>
      <c r="T40" s="196" t="str">
        <f>Rapportering!E36</f>
        <v xml:space="preserve">Fullført utdanning
</v>
      </c>
      <c r="U40" s="196" t="str">
        <f>Rapportering!F36</f>
        <v>Under utdanning, men ikke fullført</v>
      </c>
      <c r="V40" s="196" t="str">
        <f>Rapportering!G36</f>
        <v xml:space="preserve">Samlet antall fullførte og under utdanning </v>
      </c>
      <c r="W40" s="196">
        <f>Rapportering!H36</f>
        <v>0</v>
      </c>
      <c r="Z40" s="186">
        <v>39</v>
      </c>
      <c r="AA40" s="191"/>
      <c r="AB40" s="191"/>
      <c r="AC40" s="191"/>
      <c r="AD40" s="191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191"/>
      <c r="AP40" s="191"/>
      <c r="AQ40" s="191"/>
      <c r="AR40" s="191"/>
      <c r="AS40" s="191"/>
      <c r="AT40" s="191"/>
      <c r="AU40" s="191"/>
      <c r="AV40" s="183" t="str">
        <f>IFERROR(INDEX(prosjekttema_og_tittel[tema inngår i prosjektsøknad],MATCH(AD40,prosjekttema_og_tittel[rowId - prosjekttema],0)),"")</f>
        <v/>
      </c>
      <c r="AW40" s="183" t="str">
        <f>IFERROR(INDEX(prosjekttema_og_tittel[prosjekttema inngår i prosjektsøknad som har fått innvilgede midler],MATCH(AD40,prosjekttema_og_tittel[rowId - prosjekttema],0)),"")</f>
        <v/>
      </c>
      <c r="AX40" s="200" t="str">
        <f>IFERROR(INDEX($T$13:$T$76,MATCH('backend (Ikke rør)'!$AD40,$Q$13:$Q$76,0)),"")</f>
        <v>Måloppnåelse (antall ansatte)</v>
      </c>
      <c r="AY40" s="200">
        <f>IFERROR(INDEX($U$13:$U$76,MATCH('backend (Ikke rør)'!$AD40,$Q$13:$Q$76,0)),"")</f>
        <v>0</v>
      </c>
      <c r="AZ40" s="200">
        <f>IFERROR(INDEX($V$13:$V$76,MATCH('backend (Ikke rør)'!$AD40,$Q$13:$Q$76,0)),"")</f>
        <v>0</v>
      </c>
      <c r="BA40" s="183">
        <f>IFERROR(INDEX($V$79:$V$107,MATCH('backend (Ikke rør)'!$AD40,$Q$79:$Q$107,0)),"")</f>
        <v>0</v>
      </c>
      <c r="BB40" s="183">
        <f>IFERROR(INDEX($W$79:$W$107,MATCH('backend (Ikke rør)'!$AD40,$Q$79:$Q$107,0)),"")</f>
        <v>0</v>
      </c>
      <c r="BC40" s="186" t="b">
        <v>1</v>
      </c>
      <c r="BE40" s="193">
        <v>53</v>
      </c>
      <c r="BF40" s="193">
        <v>0</v>
      </c>
      <c r="BG40" s="193">
        <v>0</v>
      </c>
      <c r="BH40" s="193">
        <v>0</v>
      </c>
      <c r="BI40" s="193">
        <v>0</v>
      </c>
      <c r="BJ40" s="193">
        <v>0</v>
      </c>
      <c r="BK40" s="193">
        <v>0</v>
      </c>
      <c r="BL40" s="193">
        <v>0</v>
      </c>
      <c r="BM40" s="193">
        <v>0</v>
      </c>
      <c r="BN40" s="193">
        <v>0</v>
      </c>
      <c r="BO40" s="193">
        <v>0</v>
      </c>
      <c r="BP40" s="193">
        <v>0</v>
      </c>
      <c r="BQ40" s="193">
        <v>0</v>
      </c>
      <c r="BR40" s="193">
        <v>0</v>
      </c>
      <c r="BS40" s="193">
        <v>0</v>
      </c>
      <c r="BT40" s="193">
        <v>0</v>
      </c>
      <c r="BU40" s="193">
        <v>0</v>
      </c>
      <c r="BV40" s="193">
        <v>0</v>
      </c>
      <c r="BW40" s="193">
        <v>0</v>
      </c>
      <c r="BX40" s="193">
        <v>0</v>
      </c>
      <c r="BY40" s="193">
        <v>0</v>
      </c>
      <c r="BZ40" s="193">
        <v>0</v>
      </c>
      <c r="CA40" s="193" t="str">
        <v/>
      </c>
      <c r="CB40" s="193" t="str">
        <v/>
      </c>
      <c r="CC40" s="193" t="str">
        <v>Måloppnåelse (antall ansatte)</v>
      </c>
      <c r="CD40" s="193">
        <v>0</v>
      </c>
      <c r="CE40" s="193">
        <v>0</v>
      </c>
      <c r="CF40" s="193">
        <v>0</v>
      </c>
      <c r="CG40" s="193">
        <v>0</v>
      </c>
    </row>
    <row r="41" spans="3:85" x14ac:dyDescent="0.25">
      <c r="C41" t="s">
        <v>141</v>
      </c>
      <c r="D41" t="s">
        <v>160</v>
      </c>
      <c r="E41" t="s">
        <v>5</v>
      </c>
      <c r="F41">
        <f>SUMIFS(kommunedata_grunnlag_før_rapportering[Totalt innvilget beløp (Autosummert)],kommunedata_grunnlag_før_rapportering[row_id],prosjekttema_og_tittel[[#This Row],[rowId - prosjektSøknadsbeløp]])</f>
        <v>0</v>
      </c>
      <c r="G41" t="b">
        <f>prosjekttema_og_tittel[[#This Row],[totalt innvilget]]&gt;0</f>
        <v>0</v>
      </c>
      <c r="H41">
        <f>IFERROR(IF(INDEX(kommunedata_grunnlag_før_rapportering[Svar / Merknad],MATCH(prosjekttema_og_tittel[[#This Row],[rowId - prosjekttema]],kommunedata_grunnlag_før_rapportering[row_id],0))="Ja",1,0),0)</f>
        <v>0</v>
      </c>
      <c r="I41">
        <f>IF(AND(prosjekttema_og_tittel[[#This Row],[prosjeksøknad har fått innvilgede midler]],prosjekttema_og_tittel[[#This Row],[tema inngår i prosjektsøknad]]=1),1,0)</f>
        <v>0</v>
      </c>
      <c r="J41" t="s">
        <v>185</v>
      </c>
      <c r="K41" t="str">
        <f>IFERROR(INDEX(kommunedata_grunnlag_før_rapportering[Svar / Merknad],MATCH(prosjekttema_og_tittel[[#This Row],[rowId - prosjekttittel]],kommunedata_grunnlag_før_rapportering[row_id],0)),"")</f>
        <v/>
      </c>
      <c r="Q41" s="196" t="str">
        <f>Rapportering!B37</f>
        <v>2.4.</v>
      </c>
      <c r="R41" s="196" t="str">
        <f>Rapportering!C37</f>
        <v>Videreutdanning og mastergradutdanning (påbygg bachelorutdanning)</v>
      </c>
      <c r="S41" s="196">
        <f>Rapportering!D37</f>
        <v>0</v>
      </c>
      <c r="T41" s="196">
        <f>Rapportering!E37</f>
        <v>0</v>
      </c>
      <c r="U41" s="196">
        <f>Rapportering!F37</f>
        <v>0</v>
      </c>
      <c r="V41" s="196">
        <f>Rapportering!G37</f>
        <v>0</v>
      </c>
      <c r="W41" s="196">
        <f>Rapportering!H37</f>
        <v>0</v>
      </c>
      <c r="Z41" s="186">
        <v>40</v>
      </c>
      <c r="AA41" s="191"/>
      <c r="AB41" s="191"/>
      <c r="AC41" s="191"/>
      <c r="AD41" s="191"/>
      <c r="AE41" s="191"/>
      <c r="AF41" s="191"/>
      <c r="AG41" s="191"/>
      <c r="AH41" s="191"/>
      <c r="AI41" s="191"/>
      <c r="AJ41" s="191"/>
      <c r="AK41" s="191"/>
      <c r="AL41" s="191"/>
      <c r="AM41" s="191"/>
      <c r="AN41" s="191"/>
      <c r="AO41" s="191"/>
      <c r="AP41" s="191"/>
      <c r="AQ41" s="191"/>
      <c r="AR41" s="191"/>
      <c r="AS41" s="191"/>
      <c r="AT41" s="191"/>
      <c r="AU41" s="191"/>
      <c r="AV41" s="183" t="str">
        <f>IFERROR(INDEX(prosjekttema_og_tittel[tema inngår i prosjektsøknad],MATCH(AD41,prosjekttema_og_tittel[rowId - prosjekttema],0)),"")</f>
        <v/>
      </c>
      <c r="AW41" s="183" t="str">
        <f>IFERROR(INDEX(prosjekttema_og_tittel[prosjekttema inngår i prosjektsøknad som har fått innvilgede midler],MATCH(AD41,prosjekttema_og_tittel[rowId - prosjekttema],0)),"")</f>
        <v/>
      </c>
      <c r="AX41" s="200" t="str">
        <f>IFERROR(INDEX($T$13:$T$76,MATCH('backend (Ikke rør)'!$AD41,$Q$13:$Q$76,0)),"")</f>
        <v>Måloppnåelse (antall ansatte)</v>
      </c>
      <c r="AY41" s="200">
        <f>IFERROR(INDEX($U$13:$U$76,MATCH('backend (Ikke rør)'!$AD41,$Q$13:$Q$76,0)),"")</f>
        <v>0</v>
      </c>
      <c r="AZ41" s="200">
        <f>IFERROR(INDEX($V$13:$V$76,MATCH('backend (Ikke rør)'!$AD41,$Q$13:$Q$76,0)),"")</f>
        <v>0</v>
      </c>
      <c r="BA41" s="183">
        <f>IFERROR(INDEX($V$79:$V$107,MATCH('backend (Ikke rør)'!$AD41,$Q$79:$Q$107,0)),"")</f>
        <v>0</v>
      </c>
      <c r="BB41" s="183">
        <f>IFERROR(INDEX($W$79:$W$107,MATCH('backend (Ikke rør)'!$AD41,$Q$79:$Q$107,0)),"")</f>
        <v>0</v>
      </c>
      <c r="BC41" s="186" t="b">
        <v>1</v>
      </c>
      <c r="BE41" s="193">
        <v>54</v>
      </c>
      <c r="BF41" s="193">
        <v>0</v>
      </c>
      <c r="BG41" s="193">
        <v>0</v>
      </c>
      <c r="BH41" s="193">
        <v>0</v>
      </c>
      <c r="BI41" s="193">
        <v>0</v>
      </c>
      <c r="BJ41" s="193">
        <v>0</v>
      </c>
      <c r="BK41" s="193">
        <v>0</v>
      </c>
      <c r="BL41" s="193">
        <v>0</v>
      </c>
      <c r="BM41" s="193">
        <v>0</v>
      </c>
      <c r="BN41" s="193">
        <v>0</v>
      </c>
      <c r="BO41" s="193">
        <v>0</v>
      </c>
      <c r="BP41" s="193">
        <v>0</v>
      </c>
      <c r="BQ41" s="193">
        <v>0</v>
      </c>
      <c r="BR41" s="193">
        <v>0</v>
      </c>
      <c r="BS41" s="193">
        <v>0</v>
      </c>
      <c r="BT41" s="193">
        <v>0</v>
      </c>
      <c r="BU41" s="193">
        <v>0</v>
      </c>
      <c r="BV41" s="193">
        <v>0</v>
      </c>
      <c r="BW41" s="193">
        <v>0</v>
      </c>
      <c r="BX41" s="193">
        <v>0</v>
      </c>
      <c r="BY41" s="193">
        <v>0</v>
      </c>
      <c r="BZ41" s="193">
        <v>0</v>
      </c>
      <c r="CA41" s="193" t="str">
        <v/>
      </c>
      <c r="CB41" s="193" t="str">
        <v/>
      </c>
      <c r="CC41" s="193" t="str">
        <v>Måloppnåelse (antall ansatte)</v>
      </c>
      <c r="CD41" s="193">
        <v>0</v>
      </c>
      <c r="CE41" s="193">
        <v>0</v>
      </c>
      <c r="CF41" s="193">
        <v>0</v>
      </c>
      <c r="CG41" s="193">
        <v>0</v>
      </c>
    </row>
    <row r="42" spans="3:85" x14ac:dyDescent="0.25">
      <c r="C42" t="s">
        <v>204</v>
      </c>
      <c r="D42" t="s">
        <v>196</v>
      </c>
      <c r="E42" t="s">
        <v>12</v>
      </c>
      <c r="F42">
        <f>SUMIFS(kommunedata_grunnlag_før_rapportering[Totalt innvilget beløp (Autosummert)],kommunedata_grunnlag_før_rapportering[row_id],prosjekttema_og_tittel[[#This Row],[rowId - prosjektSøknadsbeløp]])</f>
        <v>0</v>
      </c>
      <c r="G42" t="b">
        <f>prosjekttema_og_tittel[[#This Row],[totalt innvilget]]&gt;0</f>
        <v>0</v>
      </c>
      <c r="H42">
        <f>IFERROR(IF(INDEX(kommunedata_grunnlag_før_rapportering[Svar / Merknad],MATCH(prosjekttema_og_tittel[[#This Row],[rowId - prosjekttema]],kommunedata_grunnlag_før_rapportering[row_id],0))="Ja",1,0),0)</f>
        <v>0</v>
      </c>
      <c r="I42">
        <f>IF(AND(prosjekttema_og_tittel[[#This Row],[prosjeksøknad har fått innvilgede midler]],prosjekttema_og_tittel[[#This Row],[tema inngår i prosjektsøknad]]=1),1,0)</f>
        <v>0</v>
      </c>
      <c r="J42" t="s">
        <v>195</v>
      </c>
      <c r="K42" t="str">
        <f>IFERROR(INDEX(kommunedata_grunnlag_før_rapportering[Svar / Merknad],MATCH(prosjekttema_og_tittel[[#This Row],[rowId - prosjekttittel]],kommunedata_grunnlag_før_rapportering[row_id],0)),"")</f>
        <v/>
      </c>
      <c r="Q42" s="196" t="str">
        <f>Rapportering!B38</f>
        <v>2.4a</v>
      </c>
      <c r="R42" s="196" t="e">
        <f>Rapportering!C38</f>
        <v>#N/A</v>
      </c>
      <c r="S42" s="196" t="e">
        <f>Rapportering!D38</f>
        <v>#N/A</v>
      </c>
      <c r="T42" s="196">
        <f>Rapportering!E38</f>
        <v>0</v>
      </c>
      <c r="U42" s="196">
        <f>Rapportering!F38</f>
        <v>0</v>
      </c>
      <c r="V42" s="196">
        <f>Rapportering!G38</f>
        <v>0</v>
      </c>
      <c r="W42" s="196">
        <f>Rapportering!H38</f>
        <v>0</v>
      </c>
      <c r="Z42" s="186">
        <v>41</v>
      </c>
      <c r="AA42" s="191"/>
      <c r="AB42" s="191"/>
      <c r="AC42" s="191"/>
      <c r="AD42" s="191"/>
      <c r="AE42" s="191"/>
      <c r="AF42" s="191"/>
      <c r="AG42" s="191"/>
      <c r="AH42" s="191"/>
      <c r="AI42" s="191"/>
      <c r="AJ42" s="191"/>
      <c r="AK42" s="191"/>
      <c r="AL42" s="191"/>
      <c r="AM42" s="191"/>
      <c r="AN42" s="191"/>
      <c r="AO42" s="191"/>
      <c r="AP42" s="191"/>
      <c r="AQ42" s="191"/>
      <c r="AR42" s="191"/>
      <c r="AS42" s="191"/>
      <c r="AT42" s="191"/>
      <c r="AU42" s="191"/>
      <c r="AV42" s="183" t="str">
        <f>IFERROR(INDEX(prosjekttema_og_tittel[tema inngår i prosjektsøknad],MATCH(AD42,prosjekttema_og_tittel[rowId - prosjekttema],0)),"")</f>
        <v/>
      </c>
      <c r="AW42" s="183" t="str">
        <f>IFERROR(INDEX(prosjekttema_og_tittel[prosjekttema inngår i prosjektsøknad som har fått innvilgede midler],MATCH(AD42,prosjekttema_og_tittel[rowId - prosjekttema],0)),"")</f>
        <v/>
      </c>
      <c r="AX42" s="200" t="str">
        <f>IFERROR(INDEX($T$13:$T$76,MATCH('backend (Ikke rør)'!$AD42,$Q$13:$Q$76,0)),"")</f>
        <v>Måloppnåelse (antall ansatte)</v>
      </c>
      <c r="AY42" s="200">
        <f>IFERROR(INDEX($U$13:$U$76,MATCH('backend (Ikke rør)'!$AD42,$Q$13:$Q$76,0)),"")</f>
        <v>0</v>
      </c>
      <c r="AZ42" s="200">
        <f>IFERROR(INDEX($V$13:$V$76,MATCH('backend (Ikke rør)'!$AD42,$Q$13:$Q$76,0)),"")</f>
        <v>0</v>
      </c>
      <c r="BA42" s="183">
        <f>IFERROR(INDEX($V$79:$V$107,MATCH('backend (Ikke rør)'!$AD42,$Q$79:$Q$107,0)),"")</f>
        <v>0</v>
      </c>
      <c r="BB42" s="183">
        <f>IFERROR(INDEX($W$79:$W$107,MATCH('backend (Ikke rør)'!$AD42,$Q$79:$Q$107,0)),"")</f>
        <v>0</v>
      </c>
      <c r="BC42" s="186" t="b">
        <v>1</v>
      </c>
      <c r="BE42" s="193">
        <v>55</v>
      </c>
      <c r="BF42" s="193">
        <v>0</v>
      </c>
      <c r="BG42" s="193">
        <v>0</v>
      </c>
      <c r="BH42" s="193">
        <v>0</v>
      </c>
      <c r="BI42" s="193">
        <v>0</v>
      </c>
      <c r="BJ42" s="193">
        <v>0</v>
      </c>
      <c r="BK42" s="193">
        <v>0</v>
      </c>
      <c r="BL42" s="193">
        <v>0</v>
      </c>
      <c r="BM42" s="193">
        <v>0</v>
      </c>
      <c r="BN42" s="193">
        <v>0</v>
      </c>
      <c r="BO42" s="193">
        <v>0</v>
      </c>
      <c r="BP42" s="193">
        <v>0</v>
      </c>
      <c r="BQ42" s="193">
        <v>0</v>
      </c>
      <c r="BR42" s="193">
        <v>0</v>
      </c>
      <c r="BS42" s="193">
        <v>0</v>
      </c>
      <c r="BT42" s="193">
        <v>0</v>
      </c>
      <c r="BU42" s="193">
        <v>0</v>
      </c>
      <c r="BV42" s="193">
        <v>0</v>
      </c>
      <c r="BW42" s="193">
        <v>0</v>
      </c>
      <c r="BX42" s="193">
        <v>0</v>
      </c>
      <c r="BY42" s="193">
        <v>0</v>
      </c>
      <c r="BZ42" s="193">
        <v>0</v>
      </c>
      <c r="CA42" s="193" t="str">
        <v/>
      </c>
      <c r="CB42" s="193" t="str">
        <v/>
      </c>
      <c r="CC42" s="193" t="str">
        <v>Måloppnåelse (antall ansatte)</v>
      </c>
      <c r="CD42" s="193">
        <v>0</v>
      </c>
      <c r="CE42" s="193">
        <v>0</v>
      </c>
      <c r="CF42" s="193">
        <v>0</v>
      </c>
      <c r="CG42" s="193">
        <v>0</v>
      </c>
    </row>
    <row r="43" spans="3:85" x14ac:dyDescent="0.25">
      <c r="C43" t="s">
        <v>204</v>
      </c>
      <c r="D43" t="s">
        <v>197</v>
      </c>
      <c r="E43" t="s">
        <v>11</v>
      </c>
      <c r="F43">
        <f>SUMIFS(kommunedata_grunnlag_før_rapportering[Totalt innvilget beløp (Autosummert)],kommunedata_grunnlag_før_rapportering[row_id],prosjekttema_og_tittel[[#This Row],[rowId - prosjektSøknadsbeløp]])</f>
        <v>0</v>
      </c>
      <c r="G43" t="b">
        <f>prosjekttema_og_tittel[[#This Row],[totalt innvilget]]&gt;0</f>
        <v>0</v>
      </c>
      <c r="H43">
        <f>IFERROR(IF(INDEX(kommunedata_grunnlag_før_rapportering[Svar / Merknad],MATCH(prosjekttema_og_tittel[[#This Row],[rowId - prosjekttema]],kommunedata_grunnlag_før_rapportering[row_id],0))="Ja",1,0),0)</f>
        <v>0</v>
      </c>
      <c r="I43">
        <f>IF(AND(prosjekttema_og_tittel[[#This Row],[prosjeksøknad har fått innvilgede midler]],prosjekttema_og_tittel[[#This Row],[tema inngår i prosjektsøknad]]=1),1,0)</f>
        <v>0</v>
      </c>
      <c r="J43" t="s">
        <v>195</v>
      </c>
      <c r="K43" t="str">
        <f>IFERROR(INDEX(kommunedata_grunnlag_før_rapportering[Svar / Merknad],MATCH(prosjekttema_og_tittel[[#This Row],[rowId - prosjekttittel]],kommunedata_grunnlag_før_rapportering[row_id],0)),"")</f>
        <v/>
      </c>
      <c r="Q43" s="196" t="str">
        <f>Rapportering!B39</f>
        <v>2.4b</v>
      </c>
      <c r="R43" s="196" t="e">
        <f>Rapportering!C39</f>
        <v>#N/A</v>
      </c>
      <c r="S43" s="196" t="e">
        <f>Rapportering!D39</f>
        <v>#N/A</v>
      </c>
      <c r="T43" s="196">
        <f>Rapportering!E39</f>
        <v>0</v>
      </c>
      <c r="U43" s="196">
        <f>Rapportering!F39</f>
        <v>0</v>
      </c>
      <c r="V43" s="196">
        <f>Rapportering!G39</f>
        <v>0</v>
      </c>
      <c r="W43" s="196">
        <f>Rapportering!H39</f>
        <v>0</v>
      </c>
      <c r="Z43" s="186">
        <v>42</v>
      </c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1"/>
      <c r="AS43" s="191"/>
      <c r="AT43" s="191"/>
      <c r="AU43" s="191"/>
      <c r="AV43" s="183" t="str">
        <f>IFERROR(INDEX(prosjekttema_og_tittel[tema inngår i prosjektsøknad],MATCH(AD43,prosjekttema_og_tittel[rowId - prosjekttema],0)),"")</f>
        <v/>
      </c>
      <c r="AW43" s="183" t="str">
        <f>IFERROR(INDEX(prosjekttema_og_tittel[prosjekttema inngår i prosjektsøknad som har fått innvilgede midler],MATCH(AD43,prosjekttema_og_tittel[rowId - prosjekttema],0)),"")</f>
        <v/>
      </c>
      <c r="AX43" s="200" t="str">
        <f>IFERROR(INDEX($T$13:$T$76,MATCH('backend (Ikke rør)'!$AD43,$Q$13:$Q$76,0)),"")</f>
        <v>Måloppnåelse (antall ansatte)</v>
      </c>
      <c r="AY43" s="200">
        <f>IFERROR(INDEX($U$13:$U$76,MATCH('backend (Ikke rør)'!$AD43,$Q$13:$Q$76,0)),"")</f>
        <v>0</v>
      </c>
      <c r="AZ43" s="200">
        <f>IFERROR(INDEX($V$13:$V$76,MATCH('backend (Ikke rør)'!$AD43,$Q$13:$Q$76,0)),"")</f>
        <v>0</v>
      </c>
      <c r="BA43" s="183">
        <f>IFERROR(INDEX($V$79:$V$107,MATCH('backend (Ikke rør)'!$AD43,$Q$79:$Q$107,0)),"")</f>
        <v>0</v>
      </c>
      <c r="BB43" s="183">
        <f>IFERROR(INDEX($W$79:$W$107,MATCH('backend (Ikke rør)'!$AD43,$Q$79:$Q$107,0)),"")</f>
        <v>0</v>
      </c>
      <c r="BC43" s="186" t="b">
        <v>1</v>
      </c>
      <c r="BE43" s="193">
        <v>56</v>
      </c>
      <c r="BF43" s="193">
        <v>0</v>
      </c>
      <c r="BG43" s="193">
        <v>0</v>
      </c>
      <c r="BH43" s="193">
        <v>0</v>
      </c>
      <c r="BI43" s="193">
        <v>0</v>
      </c>
      <c r="BJ43" s="193">
        <v>0</v>
      </c>
      <c r="BK43" s="193">
        <v>0</v>
      </c>
      <c r="BL43" s="193">
        <v>0</v>
      </c>
      <c r="BM43" s="193">
        <v>0</v>
      </c>
      <c r="BN43" s="193">
        <v>0</v>
      </c>
      <c r="BO43" s="193">
        <v>0</v>
      </c>
      <c r="BP43" s="193">
        <v>0</v>
      </c>
      <c r="BQ43" s="193">
        <v>0</v>
      </c>
      <c r="BR43" s="193">
        <v>0</v>
      </c>
      <c r="BS43" s="193">
        <v>0</v>
      </c>
      <c r="BT43" s="193">
        <v>0</v>
      </c>
      <c r="BU43" s="193">
        <v>0</v>
      </c>
      <c r="BV43" s="193">
        <v>0</v>
      </c>
      <c r="BW43" s="193">
        <v>0</v>
      </c>
      <c r="BX43" s="193">
        <v>0</v>
      </c>
      <c r="BY43" s="193">
        <v>0</v>
      </c>
      <c r="BZ43" s="193">
        <v>0</v>
      </c>
      <c r="CA43" s="193" t="str">
        <v/>
      </c>
      <c r="CB43" s="193" t="str">
        <v/>
      </c>
      <c r="CC43" s="193" t="str">
        <v>Måloppnåelse (antall ansatte)</v>
      </c>
      <c r="CD43" s="193">
        <v>0</v>
      </c>
      <c r="CE43" s="193">
        <v>0</v>
      </c>
      <c r="CF43" s="193">
        <v>0</v>
      </c>
      <c r="CG43" s="193">
        <v>0</v>
      </c>
    </row>
    <row r="44" spans="3:85" x14ac:dyDescent="0.25">
      <c r="C44" t="s">
        <v>204</v>
      </c>
      <c r="D44" t="s">
        <v>198</v>
      </c>
      <c r="E44" t="s">
        <v>10</v>
      </c>
      <c r="F44">
        <f>SUMIFS(kommunedata_grunnlag_før_rapportering[Totalt innvilget beløp (Autosummert)],kommunedata_grunnlag_før_rapportering[row_id],prosjekttema_og_tittel[[#This Row],[rowId - prosjektSøknadsbeløp]])</f>
        <v>0</v>
      </c>
      <c r="G44" t="b">
        <f>prosjekttema_og_tittel[[#This Row],[totalt innvilget]]&gt;0</f>
        <v>0</v>
      </c>
      <c r="H44">
        <f>IFERROR(IF(INDEX(kommunedata_grunnlag_før_rapportering[Svar / Merknad],MATCH(prosjekttema_og_tittel[[#This Row],[rowId - prosjekttema]],kommunedata_grunnlag_før_rapportering[row_id],0))="Ja",1,0),0)</f>
        <v>0</v>
      </c>
      <c r="I44">
        <f>IF(AND(prosjekttema_og_tittel[[#This Row],[prosjeksøknad har fått innvilgede midler]],prosjekttema_og_tittel[[#This Row],[tema inngår i prosjektsøknad]]=1),1,0)</f>
        <v>0</v>
      </c>
      <c r="J44" t="s">
        <v>195</v>
      </c>
      <c r="K44" t="str">
        <f>IFERROR(INDEX(kommunedata_grunnlag_før_rapportering[Svar / Merknad],MATCH(prosjekttema_og_tittel[[#This Row],[rowId - prosjekttittel]],kommunedata_grunnlag_før_rapportering[row_id],0)),"")</f>
        <v/>
      </c>
      <c r="Q44" s="196" t="str">
        <f>Rapportering!B40</f>
        <v>2.4c</v>
      </c>
      <c r="R44" s="196" t="e">
        <f>Rapportering!C40</f>
        <v>#N/A</v>
      </c>
      <c r="S44" s="196" t="e">
        <f>Rapportering!D40</f>
        <v>#N/A</v>
      </c>
      <c r="T44" s="196">
        <f>Rapportering!E40</f>
        <v>0</v>
      </c>
      <c r="U44" s="196">
        <f>Rapportering!F40</f>
        <v>0</v>
      </c>
      <c r="V44" s="196">
        <f>Rapportering!G40</f>
        <v>0</v>
      </c>
      <c r="W44" s="196">
        <f>Rapportering!H40</f>
        <v>0</v>
      </c>
      <c r="Z44" s="186">
        <v>43</v>
      </c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191"/>
      <c r="AM44" s="191"/>
      <c r="AN44" s="191"/>
      <c r="AO44" s="191"/>
      <c r="AP44" s="191"/>
      <c r="AQ44" s="191"/>
      <c r="AR44" s="191"/>
      <c r="AS44" s="191"/>
      <c r="AT44" s="191"/>
      <c r="AU44" s="191"/>
      <c r="AV44" s="183" t="str">
        <f>IFERROR(INDEX(prosjekttema_og_tittel[tema inngår i prosjektsøknad],MATCH(AD44,prosjekttema_og_tittel[rowId - prosjekttema],0)),"")</f>
        <v/>
      </c>
      <c r="AW44" s="183" t="str">
        <f>IFERROR(INDEX(prosjekttema_og_tittel[prosjekttema inngår i prosjektsøknad som har fått innvilgede midler],MATCH(AD44,prosjekttema_og_tittel[rowId - prosjekttema],0)),"")</f>
        <v/>
      </c>
      <c r="AX44" s="200" t="str">
        <f>IFERROR(INDEX($T$13:$T$76,MATCH('backend (Ikke rør)'!$AD44,$Q$13:$Q$76,0)),"")</f>
        <v>Måloppnåelse (antall ansatte)</v>
      </c>
      <c r="AY44" s="200">
        <f>IFERROR(INDEX($U$13:$U$76,MATCH('backend (Ikke rør)'!$AD44,$Q$13:$Q$76,0)),"")</f>
        <v>0</v>
      </c>
      <c r="AZ44" s="200">
        <f>IFERROR(INDEX($V$13:$V$76,MATCH('backend (Ikke rør)'!$AD44,$Q$13:$Q$76,0)),"")</f>
        <v>0</v>
      </c>
      <c r="BA44" s="183">
        <f>IFERROR(INDEX($V$79:$V$107,MATCH('backend (Ikke rør)'!$AD44,$Q$79:$Q$107,0)),"")</f>
        <v>0</v>
      </c>
      <c r="BB44" s="183">
        <f>IFERROR(INDEX($W$79:$W$107,MATCH('backend (Ikke rør)'!$AD44,$Q$79:$Q$107,0)),"")</f>
        <v>0</v>
      </c>
      <c r="BC44" s="186" t="b">
        <v>1</v>
      </c>
      <c r="BE44" s="193">
        <v>57</v>
      </c>
      <c r="BF44" s="193">
        <v>0</v>
      </c>
      <c r="BG44" s="193">
        <v>0</v>
      </c>
      <c r="BH44" s="193">
        <v>0</v>
      </c>
      <c r="BI44" s="193">
        <v>0</v>
      </c>
      <c r="BJ44" s="193">
        <v>0</v>
      </c>
      <c r="BK44" s="193">
        <v>0</v>
      </c>
      <c r="BL44" s="193">
        <v>0</v>
      </c>
      <c r="BM44" s="193">
        <v>0</v>
      </c>
      <c r="BN44" s="193">
        <v>0</v>
      </c>
      <c r="BO44" s="193">
        <v>0</v>
      </c>
      <c r="BP44" s="193">
        <v>0</v>
      </c>
      <c r="BQ44" s="193">
        <v>0</v>
      </c>
      <c r="BR44" s="193">
        <v>0</v>
      </c>
      <c r="BS44" s="193">
        <v>0</v>
      </c>
      <c r="BT44" s="193">
        <v>0</v>
      </c>
      <c r="BU44" s="193">
        <v>0</v>
      </c>
      <c r="BV44" s="193">
        <v>0</v>
      </c>
      <c r="BW44" s="193">
        <v>0</v>
      </c>
      <c r="BX44" s="193">
        <v>0</v>
      </c>
      <c r="BY44" s="193">
        <v>0</v>
      </c>
      <c r="BZ44" s="193">
        <v>0</v>
      </c>
      <c r="CA44" s="193" t="str">
        <v/>
      </c>
      <c r="CB44" s="193" t="str">
        <v/>
      </c>
      <c r="CC44" s="193" t="str">
        <v>Måloppnåelse (antall ansatte)</v>
      </c>
      <c r="CD44" s="193">
        <v>0</v>
      </c>
      <c r="CE44" s="193">
        <v>0</v>
      </c>
      <c r="CF44" s="193">
        <v>0</v>
      </c>
      <c r="CG44" s="193">
        <v>0</v>
      </c>
    </row>
    <row r="45" spans="3:85" x14ac:dyDescent="0.25">
      <c r="C45" t="s">
        <v>204</v>
      </c>
      <c r="D45" t="s">
        <v>199</v>
      </c>
      <c r="E45" t="s">
        <v>9</v>
      </c>
      <c r="F45">
        <f>SUMIFS(kommunedata_grunnlag_før_rapportering[Totalt innvilget beløp (Autosummert)],kommunedata_grunnlag_før_rapportering[row_id],prosjekttema_og_tittel[[#This Row],[rowId - prosjektSøknadsbeløp]])</f>
        <v>0</v>
      </c>
      <c r="G45" t="b">
        <f>prosjekttema_og_tittel[[#This Row],[totalt innvilget]]&gt;0</f>
        <v>0</v>
      </c>
      <c r="H45">
        <f>IFERROR(IF(INDEX(kommunedata_grunnlag_før_rapportering[Svar / Merknad],MATCH(prosjekttema_og_tittel[[#This Row],[rowId - prosjekttema]],kommunedata_grunnlag_før_rapportering[row_id],0))="Ja",1,0),0)</f>
        <v>0</v>
      </c>
      <c r="I45">
        <f>IF(AND(prosjekttema_og_tittel[[#This Row],[prosjeksøknad har fått innvilgede midler]],prosjekttema_og_tittel[[#This Row],[tema inngår i prosjektsøknad]]=1),1,0)</f>
        <v>0</v>
      </c>
      <c r="J45" t="s">
        <v>195</v>
      </c>
      <c r="K45" t="str">
        <f>IFERROR(INDEX(kommunedata_grunnlag_før_rapportering[Svar / Merknad],MATCH(prosjekttema_og_tittel[[#This Row],[rowId - prosjekttittel]],kommunedata_grunnlag_før_rapportering[row_id],0)),"")</f>
        <v/>
      </c>
      <c r="Q45" s="196" t="str">
        <f>Rapportering!B41</f>
        <v>2.4d</v>
      </c>
      <c r="R45" s="196" t="e">
        <f>Rapportering!C41</f>
        <v>#N/A</v>
      </c>
      <c r="S45" s="196" t="e">
        <f>Rapportering!D41</f>
        <v>#N/A</v>
      </c>
      <c r="T45" s="196">
        <f>Rapportering!E41</f>
        <v>0</v>
      </c>
      <c r="U45" s="196">
        <f>Rapportering!F41</f>
        <v>0</v>
      </c>
      <c r="V45" s="196">
        <f>Rapportering!G41</f>
        <v>0</v>
      </c>
      <c r="W45" s="196">
        <f>Rapportering!H41</f>
        <v>0</v>
      </c>
      <c r="Z45" s="186">
        <v>44</v>
      </c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191"/>
      <c r="AM45" s="191"/>
      <c r="AN45" s="191"/>
      <c r="AO45" s="191"/>
      <c r="AP45" s="191"/>
      <c r="AQ45" s="191"/>
      <c r="AR45" s="191"/>
      <c r="AS45" s="191"/>
      <c r="AT45" s="191"/>
      <c r="AU45" s="191"/>
      <c r="AV45" s="183" t="str">
        <f>IFERROR(INDEX(prosjekttema_og_tittel[tema inngår i prosjektsøknad],MATCH(AD45,prosjekttema_og_tittel[rowId - prosjekttema],0)),"")</f>
        <v/>
      </c>
      <c r="AW45" s="183" t="str">
        <f>IFERROR(INDEX(prosjekttema_og_tittel[prosjekttema inngår i prosjektsøknad som har fått innvilgede midler],MATCH(AD45,prosjekttema_og_tittel[rowId - prosjekttema],0)),"")</f>
        <v/>
      </c>
      <c r="AX45" s="200" t="str">
        <f>IFERROR(INDEX($T$13:$T$76,MATCH('backend (Ikke rør)'!$AD45,$Q$13:$Q$76,0)),"")</f>
        <v>Måloppnåelse (antall ansatte)</v>
      </c>
      <c r="AY45" s="200">
        <f>IFERROR(INDEX($U$13:$U$76,MATCH('backend (Ikke rør)'!$AD45,$Q$13:$Q$76,0)),"")</f>
        <v>0</v>
      </c>
      <c r="AZ45" s="200">
        <f>IFERROR(INDEX($V$13:$V$76,MATCH('backend (Ikke rør)'!$AD45,$Q$13:$Q$76,0)),"")</f>
        <v>0</v>
      </c>
      <c r="BA45" s="183">
        <f>IFERROR(INDEX($V$79:$V$107,MATCH('backend (Ikke rør)'!$AD45,$Q$79:$Q$107,0)),"")</f>
        <v>0</v>
      </c>
      <c r="BB45" s="183">
        <f>IFERROR(INDEX($W$79:$W$107,MATCH('backend (Ikke rør)'!$AD45,$Q$79:$Q$107,0)),"")</f>
        <v>0</v>
      </c>
      <c r="BC45" s="186" t="b">
        <v>1</v>
      </c>
      <c r="BE45" s="193">
        <v>58</v>
      </c>
      <c r="BF45" s="193">
        <v>0</v>
      </c>
      <c r="BG45" s="193">
        <v>0</v>
      </c>
      <c r="BH45" s="193">
        <v>0</v>
      </c>
      <c r="BI45" s="193">
        <v>0</v>
      </c>
      <c r="BJ45" s="193">
        <v>0</v>
      </c>
      <c r="BK45" s="193">
        <v>0</v>
      </c>
      <c r="BL45" s="193">
        <v>0</v>
      </c>
      <c r="BM45" s="193">
        <v>0</v>
      </c>
      <c r="BN45" s="193">
        <v>0</v>
      </c>
      <c r="BO45" s="193">
        <v>0</v>
      </c>
      <c r="BP45" s="193">
        <v>0</v>
      </c>
      <c r="BQ45" s="193">
        <v>0</v>
      </c>
      <c r="BR45" s="193">
        <v>0</v>
      </c>
      <c r="BS45" s="193">
        <v>0</v>
      </c>
      <c r="BT45" s="193">
        <v>0</v>
      </c>
      <c r="BU45" s="193">
        <v>0</v>
      </c>
      <c r="BV45" s="193">
        <v>0</v>
      </c>
      <c r="BW45" s="193">
        <v>0</v>
      </c>
      <c r="BX45" s="193">
        <v>0</v>
      </c>
      <c r="BY45" s="193">
        <v>0</v>
      </c>
      <c r="BZ45" s="193">
        <v>0</v>
      </c>
      <c r="CA45" s="193" t="str">
        <v/>
      </c>
      <c r="CB45" s="193" t="str">
        <v/>
      </c>
      <c r="CC45" s="193" t="str">
        <v>Måloppnåelse (antall ansatte)</v>
      </c>
      <c r="CD45" s="193">
        <v>0</v>
      </c>
      <c r="CE45" s="193">
        <v>0</v>
      </c>
      <c r="CF45" s="193">
        <v>0</v>
      </c>
      <c r="CG45" s="193">
        <v>0</v>
      </c>
    </row>
    <row r="46" spans="3:85" x14ac:dyDescent="0.25">
      <c r="C46" t="s">
        <v>204</v>
      </c>
      <c r="D46" t="s">
        <v>200</v>
      </c>
      <c r="E46" t="s">
        <v>8</v>
      </c>
      <c r="F46">
        <f>SUMIFS(kommunedata_grunnlag_før_rapportering[Totalt innvilget beløp (Autosummert)],kommunedata_grunnlag_før_rapportering[row_id],prosjekttema_og_tittel[[#This Row],[rowId - prosjektSøknadsbeløp]])</f>
        <v>0</v>
      </c>
      <c r="G46" t="b">
        <f>prosjekttema_og_tittel[[#This Row],[totalt innvilget]]&gt;0</f>
        <v>0</v>
      </c>
      <c r="H46">
        <f>IFERROR(IF(INDEX(kommunedata_grunnlag_før_rapportering[Svar / Merknad],MATCH(prosjekttema_og_tittel[[#This Row],[rowId - prosjekttema]],kommunedata_grunnlag_før_rapportering[row_id],0))="Ja",1,0),0)</f>
        <v>0</v>
      </c>
      <c r="I46">
        <f>IF(AND(prosjekttema_og_tittel[[#This Row],[prosjeksøknad har fått innvilgede midler]],prosjekttema_og_tittel[[#This Row],[tema inngår i prosjektsøknad]]=1),1,0)</f>
        <v>0</v>
      </c>
      <c r="J46" t="s">
        <v>195</v>
      </c>
      <c r="K46" t="str">
        <f>IFERROR(INDEX(kommunedata_grunnlag_før_rapportering[Svar / Merknad],MATCH(prosjekttema_og_tittel[[#This Row],[rowId - prosjekttittel]],kommunedata_grunnlag_før_rapportering[row_id],0)),"")</f>
        <v/>
      </c>
      <c r="Q46" s="196" t="str">
        <f>Rapportering!B42</f>
        <v>2.4e</v>
      </c>
      <c r="R46" s="196" t="e">
        <f>Rapportering!C42</f>
        <v>#N/A</v>
      </c>
      <c r="S46" s="196" t="e">
        <f>Rapportering!D42</f>
        <v>#N/A</v>
      </c>
      <c r="T46" s="196">
        <f>Rapportering!E42</f>
        <v>0</v>
      </c>
      <c r="U46" s="196">
        <f>Rapportering!F42</f>
        <v>0</v>
      </c>
      <c r="V46" s="196">
        <f>Rapportering!G42</f>
        <v>0</v>
      </c>
      <c r="W46" s="196">
        <f>Rapportering!H42</f>
        <v>0</v>
      </c>
      <c r="Z46" s="186">
        <v>45</v>
      </c>
      <c r="AA46" s="191"/>
      <c r="AB46" s="191"/>
      <c r="AC46" s="191"/>
      <c r="AD46" s="191"/>
      <c r="AE46" s="191"/>
      <c r="AF46" s="191"/>
      <c r="AG46" s="191"/>
      <c r="AH46" s="191"/>
      <c r="AI46" s="191"/>
      <c r="AJ46" s="191"/>
      <c r="AK46" s="191"/>
      <c r="AL46" s="191"/>
      <c r="AM46" s="191"/>
      <c r="AN46" s="191"/>
      <c r="AO46" s="191"/>
      <c r="AP46" s="191"/>
      <c r="AQ46" s="191"/>
      <c r="AR46" s="191"/>
      <c r="AS46" s="191"/>
      <c r="AT46" s="191"/>
      <c r="AU46" s="191"/>
      <c r="AV46" s="183" t="str">
        <f>IFERROR(INDEX(prosjekttema_og_tittel[tema inngår i prosjektsøknad],MATCH(AD46,prosjekttema_og_tittel[rowId - prosjekttema],0)),"")</f>
        <v/>
      </c>
      <c r="AW46" s="183" t="str">
        <f>IFERROR(INDEX(prosjekttema_og_tittel[prosjekttema inngår i prosjektsøknad som har fått innvilgede midler],MATCH(AD46,prosjekttema_og_tittel[rowId - prosjekttema],0)),"")</f>
        <v/>
      </c>
      <c r="AX46" s="200" t="str">
        <f>IFERROR(INDEX($T$13:$T$76,MATCH('backend (Ikke rør)'!$AD46,$Q$13:$Q$76,0)),"")</f>
        <v>Måloppnåelse (antall ansatte)</v>
      </c>
      <c r="AY46" s="200">
        <f>IFERROR(INDEX($U$13:$U$76,MATCH('backend (Ikke rør)'!$AD46,$Q$13:$Q$76,0)),"")</f>
        <v>0</v>
      </c>
      <c r="AZ46" s="200">
        <f>IFERROR(INDEX($V$13:$V$76,MATCH('backend (Ikke rør)'!$AD46,$Q$13:$Q$76,0)),"")</f>
        <v>0</v>
      </c>
      <c r="BA46" s="183">
        <f>IFERROR(INDEX($V$79:$V$107,MATCH('backend (Ikke rør)'!$AD46,$Q$79:$Q$107,0)),"")</f>
        <v>0</v>
      </c>
      <c r="BB46" s="183">
        <f>IFERROR(INDEX($W$79:$W$107,MATCH('backend (Ikke rør)'!$AD46,$Q$79:$Q$107,0)),"")</f>
        <v>0</v>
      </c>
      <c r="BC46" s="186" t="b">
        <v>1</v>
      </c>
      <c r="BE46" s="193">
        <v>59</v>
      </c>
      <c r="BF46" s="193">
        <v>0</v>
      </c>
      <c r="BG46" s="193">
        <v>0</v>
      </c>
      <c r="BH46" s="193">
        <v>0</v>
      </c>
      <c r="BI46" s="193">
        <v>0</v>
      </c>
      <c r="BJ46" s="193">
        <v>0</v>
      </c>
      <c r="BK46" s="193">
        <v>0</v>
      </c>
      <c r="BL46" s="193">
        <v>0</v>
      </c>
      <c r="BM46" s="193">
        <v>0</v>
      </c>
      <c r="BN46" s="193">
        <v>0</v>
      </c>
      <c r="BO46" s="193">
        <v>0</v>
      </c>
      <c r="BP46" s="193">
        <v>0</v>
      </c>
      <c r="BQ46" s="193">
        <v>0</v>
      </c>
      <c r="BR46" s="193">
        <v>0</v>
      </c>
      <c r="BS46" s="193">
        <v>0</v>
      </c>
      <c r="BT46" s="193">
        <v>0</v>
      </c>
      <c r="BU46" s="193">
        <v>0</v>
      </c>
      <c r="BV46" s="193">
        <v>0</v>
      </c>
      <c r="BW46" s="193">
        <v>0</v>
      </c>
      <c r="BX46" s="193">
        <v>0</v>
      </c>
      <c r="BY46" s="193">
        <v>0</v>
      </c>
      <c r="BZ46" s="193">
        <v>0</v>
      </c>
      <c r="CA46" s="193" t="str">
        <v/>
      </c>
      <c r="CB46" s="193" t="str">
        <v/>
      </c>
      <c r="CC46" s="193" t="str">
        <v>Måloppnåelse (antall ansatte)</v>
      </c>
      <c r="CD46" s="193">
        <v>0</v>
      </c>
      <c r="CE46" s="193">
        <v>0</v>
      </c>
      <c r="CF46" s="193">
        <v>0</v>
      </c>
      <c r="CG46" s="193">
        <v>0</v>
      </c>
    </row>
    <row r="47" spans="3:85" x14ac:dyDescent="0.25">
      <c r="C47" t="s">
        <v>204</v>
      </c>
      <c r="D47" t="s">
        <v>201</v>
      </c>
      <c r="E47" t="s">
        <v>7</v>
      </c>
      <c r="F47">
        <f>SUMIFS(kommunedata_grunnlag_før_rapportering[Totalt innvilget beløp (Autosummert)],kommunedata_grunnlag_før_rapportering[row_id],prosjekttema_og_tittel[[#This Row],[rowId - prosjektSøknadsbeløp]])</f>
        <v>0</v>
      </c>
      <c r="G47" t="b">
        <f>prosjekttema_og_tittel[[#This Row],[totalt innvilget]]&gt;0</f>
        <v>0</v>
      </c>
      <c r="H47">
        <f>IFERROR(IF(INDEX(kommunedata_grunnlag_før_rapportering[Svar / Merknad],MATCH(prosjekttema_og_tittel[[#This Row],[rowId - prosjekttema]],kommunedata_grunnlag_før_rapportering[row_id],0))="Ja",1,0),0)</f>
        <v>0</v>
      </c>
      <c r="I47">
        <f>IF(AND(prosjekttema_og_tittel[[#This Row],[prosjeksøknad har fått innvilgede midler]],prosjekttema_og_tittel[[#This Row],[tema inngår i prosjektsøknad]]=1),1,0)</f>
        <v>0</v>
      </c>
      <c r="J47" t="s">
        <v>195</v>
      </c>
      <c r="K47" t="str">
        <f>IFERROR(INDEX(kommunedata_grunnlag_før_rapportering[Svar / Merknad],MATCH(prosjekttema_og_tittel[[#This Row],[rowId - prosjekttittel]],kommunedata_grunnlag_før_rapportering[row_id],0)),"")</f>
        <v/>
      </c>
      <c r="Q47" s="196" t="str">
        <f>Rapportering!B43</f>
        <v>2.4f</v>
      </c>
      <c r="R47" s="196" t="e">
        <f>Rapportering!C43</f>
        <v>#N/A</v>
      </c>
      <c r="S47" s="196" t="e">
        <f>Rapportering!D43</f>
        <v>#N/A</v>
      </c>
      <c r="T47" s="196">
        <f>Rapportering!E43</f>
        <v>0</v>
      </c>
      <c r="U47" s="196">
        <f>Rapportering!F43</f>
        <v>0</v>
      </c>
      <c r="V47" s="196">
        <f>Rapportering!G43</f>
        <v>0</v>
      </c>
      <c r="W47" s="196">
        <f>Rapportering!H43</f>
        <v>0</v>
      </c>
      <c r="Z47" s="186">
        <v>46</v>
      </c>
      <c r="AA47" s="191"/>
      <c r="AB47" s="191"/>
      <c r="AC47" s="191"/>
      <c r="AD47" s="191"/>
      <c r="AE47" s="191"/>
      <c r="AF47" s="191"/>
      <c r="AG47" s="191"/>
      <c r="AH47" s="191"/>
      <c r="AI47" s="191"/>
      <c r="AJ47" s="191"/>
      <c r="AK47" s="191"/>
      <c r="AL47" s="191"/>
      <c r="AM47" s="191"/>
      <c r="AN47" s="191"/>
      <c r="AO47" s="191"/>
      <c r="AP47" s="191"/>
      <c r="AQ47" s="191"/>
      <c r="AR47" s="191"/>
      <c r="AS47" s="191"/>
      <c r="AT47" s="191"/>
      <c r="AU47" s="191"/>
      <c r="AV47" s="183" t="str">
        <f>IFERROR(INDEX(prosjekttema_og_tittel[tema inngår i prosjektsøknad],MATCH(AD47,prosjekttema_og_tittel[rowId - prosjekttema],0)),"")</f>
        <v/>
      </c>
      <c r="AW47" s="183" t="str">
        <f>IFERROR(INDEX(prosjekttema_og_tittel[prosjekttema inngår i prosjektsøknad som har fått innvilgede midler],MATCH(AD47,prosjekttema_og_tittel[rowId - prosjekttema],0)),"")</f>
        <v/>
      </c>
      <c r="AX47" s="200" t="str">
        <f>IFERROR(INDEX($T$13:$T$76,MATCH('backend (Ikke rør)'!$AD47,$Q$13:$Q$76,0)),"")</f>
        <v>Måloppnåelse (antall ansatte)</v>
      </c>
      <c r="AY47" s="200">
        <f>IFERROR(INDEX($U$13:$U$76,MATCH('backend (Ikke rør)'!$AD47,$Q$13:$Q$76,0)),"")</f>
        <v>0</v>
      </c>
      <c r="AZ47" s="200">
        <f>IFERROR(INDEX($V$13:$V$76,MATCH('backend (Ikke rør)'!$AD47,$Q$13:$Q$76,0)),"")</f>
        <v>0</v>
      </c>
      <c r="BA47" s="183">
        <f>IFERROR(INDEX($V$79:$V$107,MATCH('backend (Ikke rør)'!$AD47,$Q$79:$Q$107,0)),"")</f>
        <v>0</v>
      </c>
      <c r="BB47" s="183">
        <f>IFERROR(INDEX($W$79:$W$107,MATCH('backend (Ikke rør)'!$AD47,$Q$79:$Q$107,0)),"")</f>
        <v>0</v>
      </c>
      <c r="BC47" s="186" t="b">
        <v>1</v>
      </c>
      <c r="BE47" s="193">
        <v>60</v>
      </c>
      <c r="BF47" s="193">
        <v>0</v>
      </c>
      <c r="BG47" s="193">
        <v>0</v>
      </c>
      <c r="BH47" s="193">
        <v>0</v>
      </c>
      <c r="BI47" s="193">
        <v>0</v>
      </c>
      <c r="BJ47" s="193">
        <v>0</v>
      </c>
      <c r="BK47" s="193">
        <v>0</v>
      </c>
      <c r="BL47" s="193">
        <v>0</v>
      </c>
      <c r="BM47" s="193">
        <v>0</v>
      </c>
      <c r="BN47" s="193">
        <v>0</v>
      </c>
      <c r="BO47" s="193">
        <v>0</v>
      </c>
      <c r="BP47" s="193">
        <v>0</v>
      </c>
      <c r="BQ47" s="193">
        <v>0</v>
      </c>
      <c r="BR47" s="193">
        <v>0</v>
      </c>
      <c r="BS47" s="193">
        <v>0</v>
      </c>
      <c r="BT47" s="193">
        <v>0</v>
      </c>
      <c r="BU47" s="193">
        <v>0</v>
      </c>
      <c r="BV47" s="193">
        <v>0</v>
      </c>
      <c r="BW47" s="193">
        <v>0</v>
      </c>
      <c r="BX47" s="193">
        <v>0</v>
      </c>
      <c r="BY47" s="193">
        <v>0</v>
      </c>
      <c r="BZ47" s="193">
        <v>0</v>
      </c>
      <c r="CA47" s="193" t="str">
        <v/>
      </c>
      <c r="CB47" s="193" t="str">
        <v/>
      </c>
      <c r="CC47" s="193" t="str">
        <v>Måloppnåelse (antall ansatte)</v>
      </c>
      <c r="CD47" s="193">
        <v>0</v>
      </c>
      <c r="CE47" s="193">
        <v>0</v>
      </c>
      <c r="CF47" s="193">
        <v>0</v>
      </c>
      <c r="CG47" s="193">
        <v>0</v>
      </c>
    </row>
    <row r="48" spans="3:85" x14ac:dyDescent="0.25">
      <c r="C48" t="s">
        <v>204</v>
      </c>
      <c r="D48" t="s">
        <v>202</v>
      </c>
      <c r="E48" t="s">
        <v>6</v>
      </c>
      <c r="F48">
        <f>SUMIFS(kommunedata_grunnlag_før_rapportering[Totalt innvilget beløp (Autosummert)],kommunedata_grunnlag_før_rapportering[row_id],prosjekttema_og_tittel[[#This Row],[rowId - prosjektSøknadsbeløp]])</f>
        <v>0</v>
      </c>
      <c r="G48" t="b">
        <f>prosjekttema_og_tittel[[#This Row],[totalt innvilget]]&gt;0</f>
        <v>0</v>
      </c>
      <c r="H48">
        <f>IFERROR(IF(INDEX(kommunedata_grunnlag_før_rapportering[Svar / Merknad],MATCH(prosjekttema_og_tittel[[#This Row],[rowId - prosjekttema]],kommunedata_grunnlag_før_rapportering[row_id],0))="Ja",1,0),0)</f>
        <v>0</v>
      </c>
      <c r="I48">
        <f>IF(AND(prosjekttema_og_tittel[[#This Row],[prosjeksøknad har fått innvilgede midler]],prosjekttema_og_tittel[[#This Row],[tema inngår i prosjektsøknad]]=1),1,0)</f>
        <v>0</v>
      </c>
      <c r="J48" t="s">
        <v>195</v>
      </c>
      <c r="K48" t="str">
        <f>IFERROR(INDEX(kommunedata_grunnlag_før_rapportering[Svar / Merknad],MATCH(prosjekttema_og_tittel[[#This Row],[rowId - prosjekttittel]],kommunedata_grunnlag_før_rapportering[row_id],0)),"")</f>
        <v/>
      </c>
      <c r="Q48" s="196" t="str">
        <f>Rapportering!B44</f>
        <v>2.4g</v>
      </c>
      <c r="R48" s="196" t="e">
        <f>Rapportering!C44</f>
        <v>#N/A</v>
      </c>
      <c r="S48" s="196" t="e">
        <f>Rapportering!D44</f>
        <v>#N/A</v>
      </c>
      <c r="T48" s="196">
        <f>Rapportering!E44</f>
        <v>0</v>
      </c>
      <c r="U48" s="196">
        <f>Rapportering!F44</f>
        <v>0</v>
      </c>
      <c r="V48" s="196">
        <f>Rapportering!G44</f>
        <v>0</v>
      </c>
      <c r="W48" s="196">
        <f>Rapportering!H44</f>
        <v>0</v>
      </c>
      <c r="Z48" s="186">
        <v>47</v>
      </c>
      <c r="AA48" s="191"/>
      <c r="AB48" s="191"/>
      <c r="AC48" s="191"/>
      <c r="AD48" s="191"/>
      <c r="AE48" s="191"/>
      <c r="AF48" s="191"/>
      <c r="AG48" s="191"/>
      <c r="AH48" s="191"/>
      <c r="AI48" s="191"/>
      <c r="AJ48" s="191"/>
      <c r="AK48" s="191"/>
      <c r="AL48" s="191"/>
      <c r="AM48" s="191"/>
      <c r="AN48" s="191"/>
      <c r="AO48" s="191"/>
      <c r="AP48" s="191"/>
      <c r="AQ48" s="191"/>
      <c r="AR48" s="191"/>
      <c r="AS48" s="191"/>
      <c r="AT48" s="191"/>
      <c r="AU48" s="191"/>
      <c r="AV48" s="183" t="str">
        <f>IFERROR(INDEX(prosjekttema_og_tittel[tema inngår i prosjektsøknad],MATCH(AD48,prosjekttema_og_tittel[rowId - prosjekttema],0)),"")</f>
        <v/>
      </c>
      <c r="AW48" s="183" t="str">
        <f>IFERROR(INDEX(prosjekttema_og_tittel[prosjekttema inngår i prosjektsøknad som har fått innvilgede midler],MATCH(AD48,prosjekttema_og_tittel[rowId - prosjekttema],0)),"")</f>
        <v/>
      </c>
      <c r="AX48" s="200" t="str">
        <f>IFERROR(INDEX($T$13:$T$76,MATCH('backend (Ikke rør)'!$AD48,$Q$13:$Q$76,0)),"")</f>
        <v>Måloppnåelse (antall ansatte)</v>
      </c>
      <c r="AY48" s="200">
        <f>IFERROR(INDEX($U$13:$U$76,MATCH('backend (Ikke rør)'!$AD48,$Q$13:$Q$76,0)),"")</f>
        <v>0</v>
      </c>
      <c r="AZ48" s="200">
        <f>IFERROR(INDEX($V$13:$V$76,MATCH('backend (Ikke rør)'!$AD48,$Q$13:$Q$76,0)),"")</f>
        <v>0</v>
      </c>
      <c r="BA48" s="183">
        <f>IFERROR(INDEX($V$79:$V$107,MATCH('backend (Ikke rør)'!$AD48,$Q$79:$Q$107,0)),"")</f>
        <v>0</v>
      </c>
      <c r="BB48" s="183">
        <f>IFERROR(INDEX($W$79:$W$107,MATCH('backend (Ikke rør)'!$AD48,$Q$79:$Q$107,0)),"")</f>
        <v>0</v>
      </c>
      <c r="BC48" s="186" t="b">
        <v>1</v>
      </c>
      <c r="BE48" s="193">
        <v>61</v>
      </c>
      <c r="BF48" s="193">
        <v>0</v>
      </c>
      <c r="BG48" s="193">
        <v>0</v>
      </c>
      <c r="BH48" s="193">
        <v>0</v>
      </c>
      <c r="BI48" s="193">
        <v>0</v>
      </c>
      <c r="BJ48" s="193">
        <v>0</v>
      </c>
      <c r="BK48" s="193">
        <v>0</v>
      </c>
      <c r="BL48" s="193">
        <v>0</v>
      </c>
      <c r="BM48" s="193">
        <v>0</v>
      </c>
      <c r="BN48" s="193">
        <v>0</v>
      </c>
      <c r="BO48" s="193">
        <v>0</v>
      </c>
      <c r="BP48" s="193">
        <v>0</v>
      </c>
      <c r="BQ48" s="193">
        <v>0</v>
      </c>
      <c r="BR48" s="193">
        <v>0</v>
      </c>
      <c r="BS48" s="193">
        <v>0</v>
      </c>
      <c r="BT48" s="193">
        <v>0</v>
      </c>
      <c r="BU48" s="193">
        <v>0</v>
      </c>
      <c r="BV48" s="193">
        <v>0</v>
      </c>
      <c r="BW48" s="193">
        <v>0</v>
      </c>
      <c r="BX48" s="193">
        <v>0</v>
      </c>
      <c r="BY48" s="193">
        <v>0</v>
      </c>
      <c r="BZ48" s="193">
        <v>0</v>
      </c>
      <c r="CA48" s="193" t="str">
        <v/>
      </c>
      <c r="CB48" s="193" t="str">
        <v/>
      </c>
      <c r="CC48" s="193" t="str">
        <v>Måloppnåelse (antall ansatte)</v>
      </c>
      <c r="CD48" s="193">
        <v>0</v>
      </c>
      <c r="CE48" s="193">
        <v>0</v>
      </c>
      <c r="CF48" s="193">
        <v>0</v>
      </c>
      <c r="CG48" s="193">
        <v>0</v>
      </c>
    </row>
    <row r="49" spans="3:85" x14ac:dyDescent="0.25">
      <c r="C49" t="s">
        <v>204</v>
      </c>
      <c r="D49" t="s">
        <v>203</v>
      </c>
      <c r="E49" t="s">
        <v>5</v>
      </c>
      <c r="F49">
        <f>SUMIFS(kommunedata_grunnlag_før_rapportering[Totalt innvilget beløp (Autosummert)],kommunedata_grunnlag_før_rapportering[row_id],prosjekttema_og_tittel[[#This Row],[rowId - prosjektSøknadsbeløp]])</f>
        <v>0</v>
      </c>
      <c r="G49" t="b">
        <f>prosjekttema_og_tittel[[#This Row],[totalt innvilget]]&gt;0</f>
        <v>0</v>
      </c>
      <c r="H49">
        <f>IFERROR(IF(INDEX(kommunedata_grunnlag_før_rapportering[Svar / Merknad],MATCH(prosjekttema_og_tittel[[#This Row],[rowId - prosjekttema]],kommunedata_grunnlag_før_rapportering[row_id],0))="Ja",1,0),0)</f>
        <v>0</v>
      </c>
      <c r="I49">
        <f>IF(AND(prosjekttema_og_tittel[[#This Row],[prosjeksøknad har fått innvilgede midler]],prosjekttema_og_tittel[[#This Row],[tema inngår i prosjektsøknad]]=1),1,0)</f>
        <v>0</v>
      </c>
      <c r="J49" t="s">
        <v>195</v>
      </c>
      <c r="K49" t="str">
        <f>IFERROR(INDEX(kommunedata_grunnlag_før_rapportering[Svar / Merknad],MATCH(prosjekttema_og_tittel[[#This Row],[rowId - prosjekttittel]],kommunedata_grunnlag_før_rapportering[row_id],0)),"")</f>
        <v/>
      </c>
      <c r="Q49" s="196" t="str">
        <f>Rapportering!B45</f>
        <v>2.4h</v>
      </c>
      <c r="R49" s="196" t="e">
        <f>Rapportering!C45</f>
        <v>#N/A</v>
      </c>
      <c r="S49" s="196" t="e">
        <f>Rapportering!D45</f>
        <v>#N/A</v>
      </c>
      <c r="T49" s="196">
        <f>Rapportering!E45</f>
        <v>0</v>
      </c>
      <c r="U49" s="196">
        <f>Rapportering!F45</f>
        <v>0</v>
      </c>
      <c r="V49" s="196">
        <f>Rapportering!G45</f>
        <v>0</v>
      </c>
      <c r="W49" s="196">
        <f>Rapportering!H45</f>
        <v>0</v>
      </c>
      <c r="Z49" s="186">
        <v>48</v>
      </c>
      <c r="AA49" s="191"/>
      <c r="AB49" s="191"/>
      <c r="AC49" s="191"/>
      <c r="AD49" s="191"/>
      <c r="AE49" s="191"/>
      <c r="AF49" s="191"/>
      <c r="AG49" s="191"/>
      <c r="AH49" s="191"/>
      <c r="AI49" s="191"/>
      <c r="AJ49" s="191"/>
      <c r="AK49" s="191"/>
      <c r="AL49" s="191"/>
      <c r="AM49" s="191"/>
      <c r="AN49" s="191"/>
      <c r="AO49" s="191"/>
      <c r="AP49" s="191"/>
      <c r="AQ49" s="191"/>
      <c r="AR49" s="191"/>
      <c r="AS49" s="191"/>
      <c r="AT49" s="191"/>
      <c r="AU49" s="191"/>
      <c r="AV49" s="183" t="str">
        <f>IFERROR(INDEX(prosjekttema_og_tittel[tema inngår i prosjektsøknad],MATCH(AD49,prosjekttema_og_tittel[rowId - prosjekttema],0)),"")</f>
        <v/>
      </c>
      <c r="AW49" s="183" t="str">
        <f>IFERROR(INDEX(prosjekttema_og_tittel[prosjekttema inngår i prosjektsøknad som har fått innvilgede midler],MATCH(AD49,prosjekttema_og_tittel[rowId - prosjekttema],0)),"")</f>
        <v/>
      </c>
      <c r="AX49" s="200" t="str">
        <f>IFERROR(INDEX($T$13:$T$76,MATCH('backend (Ikke rør)'!$AD49,$Q$13:$Q$76,0)),"")</f>
        <v>Måloppnåelse (antall ansatte)</v>
      </c>
      <c r="AY49" s="200">
        <f>IFERROR(INDEX($U$13:$U$76,MATCH('backend (Ikke rør)'!$AD49,$Q$13:$Q$76,0)),"")</f>
        <v>0</v>
      </c>
      <c r="AZ49" s="200">
        <f>IFERROR(INDEX($V$13:$V$76,MATCH('backend (Ikke rør)'!$AD49,$Q$13:$Q$76,0)),"")</f>
        <v>0</v>
      </c>
      <c r="BA49" s="183">
        <f>IFERROR(INDEX($V$79:$V$107,MATCH('backend (Ikke rør)'!$AD49,$Q$79:$Q$107,0)),"")</f>
        <v>0</v>
      </c>
      <c r="BB49" s="183">
        <f>IFERROR(INDEX($W$79:$W$107,MATCH('backend (Ikke rør)'!$AD49,$Q$79:$Q$107,0)),"")</f>
        <v>0</v>
      </c>
      <c r="BC49" s="186" t="b">
        <v>1</v>
      </c>
      <c r="BE49" s="193">
        <v>62</v>
      </c>
      <c r="BF49" s="193">
        <v>0</v>
      </c>
      <c r="BG49" s="193">
        <v>0</v>
      </c>
      <c r="BH49" s="193">
        <v>0</v>
      </c>
      <c r="BI49" s="193">
        <v>0</v>
      </c>
      <c r="BJ49" s="193">
        <v>0</v>
      </c>
      <c r="BK49" s="193">
        <v>0</v>
      </c>
      <c r="BL49" s="193">
        <v>0</v>
      </c>
      <c r="BM49" s="193">
        <v>0</v>
      </c>
      <c r="BN49" s="193">
        <v>0</v>
      </c>
      <c r="BO49" s="193">
        <v>0</v>
      </c>
      <c r="BP49" s="193">
        <v>0</v>
      </c>
      <c r="BQ49" s="193">
        <v>0</v>
      </c>
      <c r="BR49" s="193">
        <v>0</v>
      </c>
      <c r="BS49" s="193">
        <v>0</v>
      </c>
      <c r="BT49" s="193">
        <v>0</v>
      </c>
      <c r="BU49" s="193">
        <v>0</v>
      </c>
      <c r="BV49" s="193">
        <v>0</v>
      </c>
      <c r="BW49" s="193">
        <v>0</v>
      </c>
      <c r="BX49" s="193">
        <v>0</v>
      </c>
      <c r="BY49" s="193">
        <v>0</v>
      </c>
      <c r="BZ49" s="193">
        <v>0</v>
      </c>
      <c r="CA49" s="193" t="str">
        <v/>
      </c>
      <c r="CB49" s="193" t="str">
        <v/>
      </c>
      <c r="CC49" s="193" t="str">
        <v>Måloppnåelse (antall ansatte)</v>
      </c>
      <c r="CD49" s="193">
        <v>0</v>
      </c>
      <c r="CE49" s="193">
        <v>0</v>
      </c>
      <c r="CF49" s="193">
        <v>0</v>
      </c>
      <c r="CG49" s="193">
        <v>0</v>
      </c>
    </row>
    <row r="50" spans="3:85" x14ac:dyDescent="0.25">
      <c r="C50" t="s">
        <v>214</v>
      </c>
      <c r="D50" t="s">
        <v>206</v>
      </c>
      <c r="E50" t="s">
        <v>12</v>
      </c>
      <c r="F50">
        <f>SUMIFS(kommunedata_grunnlag_før_rapportering[Totalt innvilget beløp (Autosummert)],kommunedata_grunnlag_før_rapportering[row_id],prosjekttema_og_tittel[[#This Row],[rowId - prosjektSøknadsbeløp]])</f>
        <v>0</v>
      </c>
      <c r="G50" t="b">
        <f>prosjekttema_og_tittel[[#This Row],[totalt innvilget]]&gt;0</f>
        <v>0</v>
      </c>
      <c r="H50">
        <f>IFERROR(IF(INDEX(kommunedata_grunnlag_før_rapportering[Svar / Merknad],MATCH(prosjekttema_og_tittel[[#This Row],[rowId - prosjekttema]],kommunedata_grunnlag_før_rapportering[row_id],0))="Ja",1,0),0)</f>
        <v>0</v>
      </c>
      <c r="I50">
        <f>IF(AND(prosjekttema_og_tittel[[#This Row],[prosjeksøknad har fått innvilgede midler]],prosjekttema_og_tittel[[#This Row],[tema inngår i prosjektsøknad]]=1),1,0)</f>
        <v>0</v>
      </c>
      <c r="J50" t="s">
        <v>205</v>
      </c>
      <c r="K50" t="str">
        <f>IFERROR(INDEX(kommunedata_grunnlag_før_rapportering[Svar / Merknad],MATCH(prosjekttema_og_tittel[[#This Row],[rowId - prosjekttittel]],kommunedata_grunnlag_før_rapportering[row_id],0)),"")</f>
        <v/>
      </c>
      <c r="Q50" s="196">
        <f>Rapportering!B46</f>
        <v>0</v>
      </c>
      <c r="R50" s="196" t="str">
        <f>Rapportering!C46</f>
        <v>Sum (2.4) :</v>
      </c>
      <c r="S50" s="196" t="e">
        <f>Rapportering!D46</f>
        <v>#N/A</v>
      </c>
      <c r="T50" s="196">
        <f>Rapportering!E46</f>
        <v>0</v>
      </c>
      <c r="U50" s="196">
        <f>Rapportering!F46</f>
        <v>0</v>
      </c>
      <c r="V50" s="196">
        <f>Rapportering!G46</f>
        <v>0</v>
      </c>
      <c r="W50" s="196">
        <f>Rapportering!H46</f>
        <v>0</v>
      </c>
      <c r="Z50" s="186">
        <v>49</v>
      </c>
      <c r="AA50" s="191"/>
      <c r="AB50" s="191"/>
      <c r="AC50" s="191"/>
      <c r="AD50" s="191"/>
      <c r="AE50" s="191"/>
      <c r="AF50" s="191"/>
      <c r="AG50" s="191"/>
      <c r="AH50" s="191"/>
      <c r="AI50" s="191"/>
      <c r="AJ50" s="191"/>
      <c r="AK50" s="191"/>
      <c r="AL50" s="191"/>
      <c r="AM50" s="191"/>
      <c r="AN50" s="191"/>
      <c r="AO50" s="191"/>
      <c r="AP50" s="191"/>
      <c r="AQ50" s="191"/>
      <c r="AR50" s="191"/>
      <c r="AS50" s="191"/>
      <c r="AT50" s="191"/>
      <c r="AU50" s="191"/>
      <c r="AV50" s="183" t="str">
        <f>IFERROR(INDEX(prosjekttema_og_tittel[tema inngår i prosjektsøknad],MATCH(AD50,prosjekttema_og_tittel[rowId - prosjekttema],0)),"")</f>
        <v/>
      </c>
      <c r="AW50" s="183" t="str">
        <f>IFERROR(INDEX(prosjekttema_og_tittel[prosjekttema inngår i prosjektsøknad som har fått innvilgede midler],MATCH(AD50,prosjekttema_og_tittel[rowId - prosjekttema],0)),"")</f>
        <v/>
      </c>
      <c r="AX50" s="200" t="str">
        <f>IFERROR(INDEX($T$13:$T$76,MATCH('backend (Ikke rør)'!$AD50,$Q$13:$Q$76,0)),"")</f>
        <v>Måloppnåelse (antall ansatte)</v>
      </c>
      <c r="AY50" s="200">
        <f>IFERROR(INDEX($U$13:$U$76,MATCH('backend (Ikke rør)'!$AD50,$Q$13:$Q$76,0)),"")</f>
        <v>0</v>
      </c>
      <c r="AZ50" s="200">
        <f>IFERROR(INDEX($V$13:$V$76,MATCH('backend (Ikke rør)'!$AD50,$Q$13:$Q$76,0)),"")</f>
        <v>0</v>
      </c>
      <c r="BA50" s="183">
        <f>IFERROR(INDEX($V$79:$V$107,MATCH('backend (Ikke rør)'!$AD50,$Q$79:$Q$107,0)),"")</f>
        <v>0</v>
      </c>
      <c r="BB50" s="183">
        <f>IFERROR(INDEX($W$79:$W$107,MATCH('backend (Ikke rør)'!$AD50,$Q$79:$Q$107,0)),"")</f>
        <v>0</v>
      </c>
      <c r="BC50" s="186" t="b">
        <v>1</v>
      </c>
      <c r="BE50" s="193">
        <v>63</v>
      </c>
      <c r="BF50" s="193">
        <v>0</v>
      </c>
      <c r="BG50" s="193">
        <v>0</v>
      </c>
      <c r="BH50" s="193">
        <v>0</v>
      </c>
      <c r="BI50" s="193">
        <v>0</v>
      </c>
      <c r="BJ50" s="193">
        <v>0</v>
      </c>
      <c r="BK50" s="193">
        <v>0</v>
      </c>
      <c r="BL50" s="193">
        <v>0</v>
      </c>
      <c r="BM50" s="193">
        <v>0</v>
      </c>
      <c r="BN50" s="193">
        <v>0</v>
      </c>
      <c r="BO50" s="193">
        <v>0</v>
      </c>
      <c r="BP50" s="193">
        <v>0</v>
      </c>
      <c r="BQ50" s="193">
        <v>0</v>
      </c>
      <c r="BR50" s="193">
        <v>0</v>
      </c>
      <c r="BS50" s="193">
        <v>0</v>
      </c>
      <c r="BT50" s="193">
        <v>0</v>
      </c>
      <c r="BU50" s="193">
        <v>0</v>
      </c>
      <c r="BV50" s="193">
        <v>0</v>
      </c>
      <c r="BW50" s="193">
        <v>0</v>
      </c>
      <c r="BX50" s="193">
        <v>0</v>
      </c>
      <c r="BY50" s="193">
        <v>0</v>
      </c>
      <c r="BZ50" s="193">
        <v>0</v>
      </c>
      <c r="CA50" s="193" t="str">
        <v/>
      </c>
      <c r="CB50" s="193" t="str">
        <v/>
      </c>
      <c r="CC50" s="193" t="str">
        <v>Måloppnåelse (antall ansatte)</v>
      </c>
      <c r="CD50" s="193">
        <v>0</v>
      </c>
      <c r="CE50" s="193">
        <v>0</v>
      </c>
      <c r="CF50" s="193">
        <v>0</v>
      </c>
      <c r="CG50" s="193">
        <v>0</v>
      </c>
    </row>
    <row r="51" spans="3:85" x14ac:dyDescent="0.25">
      <c r="C51" t="s">
        <v>214</v>
      </c>
      <c r="D51" t="s">
        <v>207</v>
      </c>
      <c r="E51" t="s">
        <v>11</v>
      </c>
      <c r="F51">
        <f>SUMIFS(kommunedata_grunnlag_før_rapportering[Totalt innvilget beløp (Autosummert)],kommunedata_grunnlag_før_rapportering[row_id],prosjekttema_og_tittel[[#This Row],[rowId - prosjektSøknadsbeløp]])</f>
        <v>0</v>
      </c>
      <c r="G51" t="b">
        <f>prosjekttema_og_tittel[[#This Row],[totalt innvilget]]&gt;0</f>
        <v>0</v>
      </c>
      <c r="H51">
        <f>IFERROR(IF(INDEX(kommunedata_grunnlag_før_rapportering[Svar / Merknad],MATCH(prosjekttema_og_tittel[[#This Row],[rowId - prosjekttema]],kommunedata_grunnlag_før_rapportering[row_id],0))="Ja",1,0),0)</f>
        <v>0</v>
      </c>
      <c r="I51">
        <f>IF(AND(prosjekttema_og_tittel[[#This Row],[prosjeksøknad har fått innvilgede midler]],prosjekttema_og_tittel[[#This Row],[tema inngår i prosjektsøknad]]=1),1,0)</f>
        <v>0</v>
      </c>
      <c r="J51" t="s">
        <v>205</v>
      </c>
      <c r="K51" t="str">
        <f>IFERROR(INDEX(kommunedata_grunnlag_før_rapportering[Svar / Merknad],MATCH(prosjekttema_og_tittel[[#This Row],[rowId - prosjekttittel]],kommunedata_grunnlag_før_rapportering[row_id],0)),"")</f>
        <v/>
      </c>
      <c r="Q51" s="196" t="str">
        <f>Rapportering!B47</f>
        <v>2.5.</v>
      </c>
      <c r="R51" s="196" t="str">
        <f>Rapportering!C47</f>
        <v>ABC-opplæring</v>
      </c>
      <c r="S51" s="196">
        <f>Rapportering!D47</f>
        <v>0</v>
      </c>
      <c r="T51" s="196">
        <f>Rapportering!E47</f>
        <v>0</v>
      </c>
      <c r="U51" s="196">
        <f>Rapportering!F47</f>
        <v>0</v>
      </c>
      <c r="V51" s="196">
        <f>Rapportering!G47</f>
        <v>0</v>
      </c>
      <c r="W51" s="196">
        <f>Rapportering!H47</f>
        <v>0</v>
      </c>
      <c r="Z51" s="186">
        <v>50</v>
      </c>
      <c r="AA51" s="191"/>
      <c r="AB51" s="191"/>
      <c r="AC51" s="191"/>
      <c r="AD51" s="191"/>
      <c r="AE51" s="191"/>
      <c r="AF51" s="191"/>
      <c r="AG51" s="191"/>
      <c r="AH51" s="191"/>
      <c r="AI51" s="191"/>
      <c r="AJ51" s="191"/>
      <c r="AK51" s="191"/>
      <c r="AL51" s="191"/>
      <c r="AM51" s="191"/>
      <c r="AN51" s="191"/>
      <c r="AO51" s="191"/>
      <c r="AP51" s="191"/>
      <c r="AQ51" s="191"/>
      <c r="AR51" s="191"/>
      <c r="AS51" s="191"/>
      <c r="AT51" s="191"/>
      <c r="AU51" s="191"/>
      <c r="AV51" s="183" t="str">
        <f>IFERROR(INDEX(prosjekttema_og_tittel[tema inngår i prosjektsøknad],MATCH(AD51,prosjekttema_og_tittel[rowId - prosjekttema],0)),"")</f>
        <v/>
      </c>
      <c r="AW51" s="183" t="str">
        <f>IFERROR(INDEX(prosjekttema_og_tittel[prosjekttema inngår i prosjektsøknad som har fått innvilgede midler],MATCH(AD51,prosjekttema_og_tittel[rowId - prosjekttema],0)),"")</f>
        <v/>
      </c>
      <c r="AX51" s="200" t="str">
        <f>IFERROR(INDEX($T$13:$T$76,MATCH('backend (Ikke rør)'!$AD51,$Q$13:$Q$76,0)),"")</f>
        <v>Måloppnåelse (antall ansatte)</v>
      </c>
      <c r="AY51" s="200">
        <f>IFERROR(INDEX($U$13:$U$76,MATCH('backend (Ikke rør)'!$AD51,$Q$13:$Q$76,0)),"")</f>
        <v>0</v>
      </c>
      <c r="AZ51" s="200">
        <f>IFERROR(INDEX($V$13:$V$76,MATCH('backend (Ikke rør)'!$AD51,$Q$13:$Q$76,0)),"")</f>
        <v>0</v>
      </c>
      <c r="BA51" s="183">
        <f>IFERROR(INDEX($V$79:$V$107,MATCH('backend (Ikke rør)'!$AD51,$Q$79:$Q$107,0)),"")</f>
        <v>0</v>
      </c>
      <c r="BB51" s="183">
        <f>IFERROR(INDEX($W$79:$W$107,MATCH('backend (Ikke rør)'!$AD51,$Q$79:$Q$107,0)),"")</f>
        <v>0</v>
      </c>
      <c r="BC51" s="186" t="b">
        <v>1</v>
      </c>
      <c r="BE51" s="193">
        <v>64</v>
      </c>
      <c r="BF51" s="193">
        <v>0</v>
      </c>
      <c r="BG51" s="193">
        <v>0</v>
      </c>
      <c r="BH51" s="193">
        <v>0</v>
      </c>
      <c r="BI51" s="193">
        <v>0</v>
      </c>
      <c r="BJ51" s="193">
        <v>0</v>
      </c>
      <c r="BK51" s="193">
        <v>0</v>
      </c>
      <c r="BL51" s="193">
        <v>0</v>
      </c>
      <c r="BM51" s="193">
        <v>0</v>
      </c>
      <c r="BN51" s="193">
        <v>0</v>
      </c>
      <c r="BO51" s="193">
        <v>0</v>
      </c>
      <c r="BP51" s="193">
        <v>0</v>
      </c>
      <c r="BQ51" s="193">
        <v>0</v>
      </c>
      <c r="BR51" s="193">
        <v>0</v>
      </c>
      <c r="BS51" s="193">
        <v>0</v>
      </c>
      <c r="BT51" s="193">
        <v>0</v>
      </c>
      <c r="BU51" s="193">
        <v>0</v>
      </c>
      <c r="BV51" s="193">
        <v>0</v>
      </c>
      <c r="BW51" s="193">
        <v>0</v>
      </c>
      <c r="BX51" s="193">
        <v>0</v>
      </c>
      <c r="BY51" s="193">
        <v>0</v>
      </c>
      <c r="BZ51" s="193">
        <v>0</v>
      </c>
      <c r="CA51" s="193" t="str">
        <v/>
      </c>
      <c r="CB51" s="193" t="str">
        <v/>
      </c>
      <c r="CC51" s="193" t="str">
        <v>Måloppnåelse (antall ansatte)</v>
      </c>
      <c r="CD51" s="193">
        <v>0</v>
      </c>
      <c r="CE51" s="193">
        <v>0</v>
      </c>
      <c r="CF51" s="193">
        <v>0</v>
      </c>
      <c r="CG51" s="193">
        <v>0</v>
      </c>
    </row>
    <row r="52" spans="3:85" x14ac:dyDescent="0.25">
      <c r="C52" t="s">
        <v>214</v>
      </c>
      <c r="D52" t="s">
        <v>208</v>
      </c>
      <c r="E52" t="s">
        <v>10</v>
      </c>
      <c r="F52">
        <f>SUMIFS(kommunedata_grunnlag_før_rapportering[Totalt innvilget beløp (Autosummert)],kommunedata_grunnlag_før_rapportering[row_id],prosjekttema_og_tittel[[#This Row],[rowId - prosjektSøknadsbeløp]])</f>
        <v>0</v>
      </c>
      <c r="G52" t="b">
        <f>prosjekttema_og_tittel[[#This Row],[totalt innvilget]]&gt;0</f>
        <v>0</v>
      </c>
      <c r="H52">
        <f>IFERROR(IF(INDEX(kommunedata_grunnlag_før_rapportering[Svar / Merknad],MATCH(prosjekttema_og_tittel[[#This Row],[rowId - prosjekttema]],kommunedata_grunnlag_før_rapportering[row_id],0))="Ja",1,0),0)</f>
        <v>0</v>
      </c>
      <c r="I52">
        <f>IF(AND(prosjekttema_og_tittel[[#This Row],[prosjeksøknad har fått innvilgede midler]],prosjekttema_og_tittel[[#This Row],[tema inngår i prosjektsøknad]]=1),1,0)</f>
        <v>0</v>
      </c>
      <c r="J52" t="s">
        <v>205</v>
      </c>
      <c r="K52" t="str">
        <f>IFERROR(INDEX(kommunedata_grunnlag_før_rapportering[Svar / Merknad],MATCH(prosjekttema_og_tittel[[#This Row],[rowId - prosjekttittel]],kommunedata_grunnlag_før_rapportering[row_id],0)),"")</f>
        <v/>
      </c>
      <c r="Q52" s="196" t="str">
        <f>Rapportering!B48</f>
        <v>2.5a</v>
      </c>
      <c r="R52" s="196" t="e">
        <f>Rapportering!C48</f>
        <v>#N/A</v>
      </c>
      <c r="S52" s="196" t="e">
        <f>Rapportering!D48</f>
        <v>#N/A</v>
      </c>
      <c r="T52" s="196">
        <f>Rapportering!E48</f>
        <v>0</v>
      </c>
      <c r="U52" s="196">
        <f>Rapportering!F48</f>
        <v>0</v>
      </c>
      <c r="V52" s="196">
        <f>Rapportering!G48</f>
        <v>0</v>
      </c>
      <c r="W52" s="196">
        <f>Rapportering!H48</f>
        <v>0</v>
      </c>
      <c r="Z52" s="186">
        <v>51</v>
      </c>
      <c r="AA52" s="191"/>
      <c r="AB52" s="191"/>
      <c r="AC52" s="191"/>
      <c r="AD52" s="191"/>
      <c r="AE52" s="191"/>
      <c r="AF52" s="191"/>
      <c r="AG52" s="191"/>
      <c r="AH52" s="191"/>
      <c r="AI52" s="191"/>
      <c r="AJ52" s="191"/>
      <c r="AK52" s="191"/>
      <c r="AL52" s="191"/>
      <c r="AM52" s="191"/>
      <c r="AN52" s="191"/>
      <c r="AO52" s="191"/>
      <c r="AP52" s="191"/>
      <c r="AQ52" s="191"/>
      <c r="AR52" s="191"/>
      <c r="AS52" s="191"/>
      <c r="AT52" s="191"/>
      <c r="AU52" s="191"/>
      <c r="AV52" s="183" t="str">
        <f>IFERROR(INDEX(prosjekttema_og_tittel[tema inngår i prosjektsøknad],MATCH(AD52,prosjekttema_og_tittel[rowId - prosjekttema],0)),"")</f>
        <v/>
      </c>
      <c r="AW52" s="183" t="str">
        <f>IFERROR(INDEX(prosjekttema_og_tittel[prosjekttema inngår i prosjektsøknad som har fått innvilgede midler],MATCH(AD52,prosjekttema_og_tittel[rowId - prosjekttema],0)),"")</f>
        <v/>
      </c>
      <c r="AX52" s="200" t="str">
        <f>IFERROR(INDEX($T$13:$T$76,MATCH('backend (Ikke rør)'!$AD52,$Q$13:$Q$76,0)),"")</f>
        <v>Måloppnåelse (antall ansatte)</v>
      </c>
      <c r="AY52" s="200">
        <f>IFERROR(INDEX($U$13:$U$76,MATCH('backend (Ikke rør)'!$AD52,$Q$13:$Q$76,0)),"")</f>
        <v>0</v>
      </c>
      <c r="AZ52" s="200">
        <f>IFERROR(INDEX($V$13:$V$76,MATCH('backend (Ikke rør)'!$AD52,$Q$13:$Q$76,0)),"")</f>
        <v>0</v>
      </c>
      <c r="BA52" s="183">
        <f>IFERROR(INDEX($V$79:$V$107,MATCH('backend (Ikke rør)'!$AD52,$Q$79:$Q$107,0)),"")</f>
        <v>0</v>
      </c>
      <c r="BB52" s="183">
        <f>IFERROR(INDEX($W$79:$W$107,MATCH('backend (Ikke rør)'!$AD52,$Q$79:$Q$107,0)),"")</f>
        <v>0</v>
      </c>
      <c r="BC52" s="186" t="b">
        <v>1</v>
      </c>
      <c r="BE52" s="193">
        <v>65</v>
      </c>
      <c r="BF52" s="193">
        <v>0</v>
      </c>
      <c r="BG52" s="193">
        <v>0</v>
      </c>
      <c r="BH52" s="193">
        <v>0</v>
      </c>
      <c r="BI52" s="193">
        <v>0</v>
      </c>
      <c r="BJ52" s="193">
        <v>0</v>
      </c>
      <c r="BK52" s="193">
        <v>0</v>
      </c>
      <c r="BL52" s="193">
        <v>0</v>
      </c>
      <c r="BM52" s="193">
        <v>0</v>
      </c>
      <c r="BN52" s="193">
        <v>0</v>
      </c>
      <c r="BO52" s="193">
        <v>0</v>
      </c>
      <c r="BP52" s="193">
        <v>0</v>
      </c>
      <c r="BQ52" s="193">
        <v>0</v>
      </c>
      <c r="BR52" s="193">
        <v>0</v>
      </c>
      <c r="BS52" s="193">
        <v>0</v>
      </c>
      <c r="BT52" s="193">
        <v>0</v>
      </c>
      <c r="BU52" s="193">
        <v>0</v>
      </c>
      <c r="BV52" s="193">
        <v>0</v>
      </c>
      <c r="BW52" s="193">
        <v>0</v>
      </c>
      <c r="BX52" s="193">
        <v>0</v>
      </c>
      <c r="BY52" s="193">
        <v>0</v>
      </c>
      <c r="BZ52" s="193">
        <v>0</v>
      </c>
      <c r="CA52" s="193" t="str">
        <v/>
      </c>
      <c r="CB52" s="193" t="str">
        <v/>
      </c>
      <c r="CC52" s="193" t="str">
        <v>Måloppnåelse (antall ansatte)</v>
      </c>
      <c r="CD52" s="193">
        <v>0</v>
      </c>
      <c r="CE52" s="193">
        <v>0</v>
      </c>
      <c r="CF52" s="193">
        <v>0</v>
      </c>
      <c r="CG52" s="193">
        <v>0</v>
      </c>
    </row>
    <row r="53" spans="3:85" x14ac:dyDescent="0.25">
      <c r="C53" t="s">
        <v>214</v>
      </c>
      <c r="D53" t="s">
        <v>209</v>
      </c>
      <c r="E53" t="s">
        <v>9</v>
      </c>
      <c r="F53">
        <f>SUMIFS(kommunedata_grunnlag_før_rapportering[Totalt innvilget beløp (Autosummert)],kommunedata_grunnlag_før_rapportering[row_id],prosjekttema_og_tittel[[#This Row],[rowId - prosjektSøknadsbeløp]])</f>
        <v>0</v>
      </c>
      <c r="G53" t="b">
        <f>prosjekttema_og_tittel[[#This Row],[totalt innvilget]]&gt;0</f>
        <v>0</v>
      </c>
      <c r="H53">
        <f>IFERROR(IF(INDEX(kommunedata_grunnlag_før_rapportering[Svar / Merknad],MATCH(prosjekttema_og_tittel[[#This Row],[rowId - prosjekttema]],kommunedata_grunnlag_før_rapportering[row_id],0))="Ja",1,0),0)</f>
        <v>0</v>
      </c>
      <c r="I53">
        <f>IF(AND(prosjekttema_og_tittel[[#This Row],[prosjeksøknad har fått innvilgede midler]],prosjekttema_og_tittel[[#This Row],[tema inngår i prosjektsøknad]]=1),1,0)</f>
        <v>0</v>
      </c>
      <c r="J53" t="s">
        <v>205</v>
      </c>
      <c r="K53" t="str">
        <f>IFERROR(INDEX(kommunedata_grunnlag_før_rapportering[Svar / Merknad],MATCH(prosjekttema_og_tittel[[#This Row],[rowId - prosjekttittel]],kommunedata_grunnlag_før_rapportering[row_id],0)),"")</f>
        <v/>
      </c>
      <c r="Q53" s="196" t="str">
        <f>Rapportering!B49</f>
        <v>2.5b</v>
      </c>
      <c r="R53" s="196" t="e">
        <f>Rapportering!C49</f>
        <v>#N/A</v>
      </c>
      <c r="S53" s="196" t="e">
        <f>Rapportering!D49</f>
        <v>#N/A</v>
      </c>
      <c r="T53" s="196">
        <f>Rapportering!E49</f>
        <v>0</v>
      </c>
      <c r="U53" s="196">
        <f>Rapportering!F49</f>
        <v>0</v>
      </c>
      <c r="V53" s="196">
        <f>Rapportering!G49</f>
        <v>0</v>
      </c>
      <c r="W53" s="196">
        <f>Rapportering!H49</f>
        <v>0</v>
      </c>
      <c r="Z53" s="186">
        <v>52</v>
      </c>
      <c r="AA53" s="191"/>
      <c r="AB53" s="191"/>
      <c r="AC53" s="191"/>
      <c r="AD53" s="191"/>
      <c r="AE53" s="191"/>
      <c r="AF53" s="191"/>
      <c r="AG53" s="191"/>
      <c r="AH53" s="191"/>
      <c r="AI53" s="191"/>
      <c r="AJ53" s="191"/>
      <c r="AK53" s="191"/>
      <c r="AL53" s="191"/>
      <c r="AM53" s="191"/>
      <c r="AN53" s="191"/>
      <c r="AO53" s="191"/>
      <c r="AP53" s="191"/>
      <c r="AQ53" s="191"/>
      <c r="AR53" s="191"/>
      <c r="AS53" s="191"/>
      <c r="AT53" s="191"/>
      <c r="AU53" s="191"/>
      <c r="AV53" s="183" t="str">
        <f>IFERROR(INDEX(prosjekttema_og_tittel[tema inngår i prosjektsøknad],MATCH(AD53,prosjekttema_og_tittel[rowId - prosjekttema],0)),"")</f>
        <v/>
      </c>
      <c r="AW53" s="183" t="str">
        <f>IFERROR(INDEX(prosjekttema_og_tittel[prosjekttema inngår i prosjektsøknad som har fått innvilgede midler],MATCH(AD53,prosjekttema_og_tittel[rowId - prosjekttema],0)),"")</f>
        <v/>
      </c>
      <c r="AX53" s="200" t="str">
        <f>IFERROR(INDEX($T$13:$T$76,MATCH('backend (Ikke rør)'!$AD53,$Q$13:$Q$76,0)),"")</f>
        <v>Måloppnåelse (antall ansatte)</v>
      </c>
      <c r="AY53" s="200">
        <f>IFERROR(INDEX($U$13:$U$76,MATCH('backend (Ikke rør)'!$AD53,$Q$13:$Q$76,0)),"")</f>
        <v>0</v>
      </c>
      <c r="AZ53" s="200">
        <f>IFERROR(INDEX($V$13:$V$76,MATCH('backend (Ikke rør)'!$AD53,$Q$13:$Q$76,0)),"")</f>
        <v>0</v>
      </c>
      <c r="BA53" s="183">
        <f>IFERROR(INDEX($V$79:$V$107,MATCH('backend (Ikke rør)'!$AD53,$Q$79:$Q$107,0)),"")</f>
        <v>0</v>
      </c>
      <c r="BB53" s="183">
        <f>IFERROR(INDEX($W$79:$W$107,MATCH('backend (Ikke rør)'!$AD53,$Q$79:$Q$107,0)),"")</f>
        <v>0</v>
      </c>
      <c r="BC53" s="186" t="b">
        <v>1</v>
      </c>
      <c r="BE53" s="193">
        <v>66</v>
      </c>
      <c r="BF53" s="193">
        <v>0</v>
      </c>
      <c r="BG53" s="193">
        <v>0</v>
      </c>
      <c r="BH53" s="193">
        <v>0</v>
      </c>
      <c r="BI53" s="193">
        <v>0</v>
      </c>
      <c r="BJ53" s="193">
        <v>0</v>
      </c>
      <c r="BK53" s="193">
        <v>0</v>
      </c>
      <c r="BL53" s="193">
        <v>0</v>
      </c>
      <c r="BM53" s="193">
        <v>0</v>
      </c>
      <c r="BN53" s="193">
        <v>0</v>
      </c>
      <c r="BO53" s="193">
        <v>0</v>
      </c>
      <c r="BP53" s="193">
        <v>0</v>
      </c>
      <c r="BQ53" s="193">
        <v>0</v>
      </c>
      <c r="BR53" s="193">
        <v>0</v>
      </c>
      <c r="BS53" s="193">
        <v>0</v>
      </c>
      <c r="BT53" s="193">
        <v>0</v>
      </c>
      <c r="BU53" s="193">
        <v>0</v>
      </c>
      <c r="BV53" s="193">
        <v>0</v>
      </c>
      <c r="BW53" s="193">
        <v>0</v>
      </c>
      <c r="BX53" s="193">
        <v>0</v>
      </c>
      <c r="BY53" s="193">
        <v>0</v>
      </c>
      <c r="BZ53" s="193">
        <v>0</v>
      </c>
      <c r="CA53" s="193" t="str">
        <v/>
      </c>
      <c r="CB53" s="193" t="str">
        <v/>
      </c>
      <c r="CC53" s="193" t="str">
        <v>Måloppnåelse (antall ansatte)</v>
      </c>
      <c r="CD53" s="193">
        <v>0</v>
      </c>
      <c r="CE53" s="193">
        <v>0</v>
      </c>
      <c r="CF53" s="193">
        <v>0</v>
      </c>
      <c r="CG53" s="193">
        <v>0</v>
      </c>
    </row>
    <row r="54" spans="3:85" x14ac:dyDescent="0.25">
      <c r="C54" t="s">
        <v>214</v>
      </c>
      <c r="D54" t="s">
        <v>210</v>
      </c>
      <c r="E54" t="s">
        <v>8</v>
      </c>
      <c r="F54">
        <f>SUMIFS(kommunedata_grunnlag_før_rapportering[Totalt innvilget beløp (Autosummert)],kommunedata_grunnlag_før_rapportering[row_id],prosjekttema_og_tittel[[#This Row],[rowId - prosjektSøknadsbeløp]])</f>
        <v>0</v>
      </c>
      <c r="G54" t="b">
        <f>prosjekttema_og_tittel[[#This Row],[totalt innvilget]]&gt;0</f>
        <v>0</v>
      </c>
      <c r="H54">
        <f>IFERROR(IF(INDEX(kommunedata_grunnlag_før_rapportering[Svar / Merknad],MATCH(prosjekttema_og_tittel[[#This Row],[rowId - prosjekttema]],kommunedata_grunnlag_før_rapportering[row_id],0))="Ja",1,0),0)</f>
        <v>0</v>
      </c>
      <c r="I54">
        <f>IF(AND(prosjekttema_og_tittel[[#This Row],[prosjeksøknad har fått innvilgede midler]],prosjekttema_og_tittel[[#This Row],[tema inngår i prosjektsøknad]]=1),1,0)</f>
        <v>0</v>
      </c>
      <c r="J54" t="s">
        <v>205</v>
      </c>
      <c r="K54" t="str">
        <f>IFERROR(INDEX(kommunedata_grunnlag_før_rapportering[Svar / Merknad],MATCH(prosjekttema_og_tittel[[#This Row],[rowId - prosjekttittel]],kommunedata_grunnlag_før_rapportering[row_id],0)),"")</f>
        <v/>
      </c>
      <c r="Q54" s="196" t="str">
        <f>Rapportering!B50</f>
        <v>2.5c</v>
      </c>
      <c r="R54" s="196" t="e">
        <f>Rapportering!C50</f>
        <v>#N/A</v>
      </c>
      <c r="S54" s="196" t="e">
        <f>Rapportering!D50</f>
        <v>#N/A</v>
      </c>
      <c r="T54" s="196">
        <f>Rapportering!E50</f>
        <v>0</v>
      </c>
      <c r="U54" s="196">
        <f>Rapportering!F50</f>
        <v>0</v>
      </c>
      <c r="V54" s="196">
        <f>Rapportering!G50</f>
        <v>0</v>
      </c>
      <c r="W54" s="196">
        <f>Rapportering!H50</f>
        <v>0</v>
      </c>
      <c r="Z54" s="186">
        <v>53</v>
      </c>
      <c r="AA54" s="191"/>
      <c r="AB54" s="191"/>
      <c r="AC54" s="191"/>
      <c r="AD54" s="191"/>
      <c r="AE54" s="191"/>
      <c r="AF54" s="191"/>
      <c r="AG54" s="191"/>
      <c r="AH54" s="191"/>
      <c r="AI54" s="191"/>
      <c r="AJ54" s="191"/>
      <c r="AK54" s="191"/>
      <c r="AL54" s="191"/>
      <c r="AM54" s="191"/>
      <c r="AN54" s="191"/>
      <c r="AO54" s="191"/>
      <c r="AP54" s="191"/>
      <c r="AQ54" s="191"/>
      <c r="AR54" s="191"/>
      <c r="AS54" s="191"/>
      <c r="AT54" s="191"/>
      <c r="AU54" s="191"/>
      <c r="AV54" s="183" t="str">
        <f>IFERROR(INDEX(prosjekttema_og_tittel[tema inngår i prosjektsøknad],MATCH(AD54,prosjekttema_og_tittel[rowId - prosjekttema],0)),"")</f>
        <v/>
      </c>
      <c r="AW54" s="183" t="str">
        <f>IFERROR(INDEX(prosjekttema_og_tittel[prosjekttema inngår i prosjektsøknad som har fått innvilgede midler],MATCH(AD54,prosjekttema_og_tittel[rowId - prosjekttema],0)),"")</f>
        <v/>
      </c>
      <c r="AX54" s="200" t="str">
        <f>IFERROR(INDEX($T$13:$T$76,MATCH('backend (Ikke rør)'!$AD54,$Q$13:$Q$76,0)),"")</f>
        <v>Måloppnåelse (antall ansatte)</v>
      </c>
      <c r="AY54" s="200">
        <f>IFERROR(INDEX($U$13:$U$76,MATCH('backend (Ikke rør)'!$AD54,$Q$13:$Q$76,0)),"")</f>
        <v>0</v>
      </c>
      <c r="AZ54" s="200">
        <f>IFERROR(INDEX($V$13:$V$76,MATCH('backend (Ikke rør)'!$AD54,$Q$13:$Q$76,0)),"")</f>
        <v>0</v>
      </c>
      <c r="BA54" s="183">
        <f>IFERROR(INDEX($V$79:$V$107,MATCH('backend (Ikke rør)'!$AD54,$Q$79:$Q$107,0)),"")</f>
        <v>0</v>
      </c>
      <c r="BB54" s="183">
        <f>IFERROR(INDEX($W$79:$W$107,MATCH('backend (Ikke rør)'!$AD54,$Q$79:$Q$107,0)),"")</f>
        <v>0</v>
      </c>
      <c r="BC54" s="186" t="b">
        <v>1</v>
      </c>
      <c r="BE54" s="193">
        <v>67</v>
      </c>
      <c r="BF54" s="193">
        <v>0</v>
      </c>
      <c r="BG54" s="193">
        <v>0</v>
      </c>
      <c r="BH54" s="193">
        <v>0</v>
      </c>
      <c r="BI54" s="193">
        <v>0</v>
      </c>
      <c r="BJ54" s="193">
        <v>0</v>
      </c>
      <c r="BK54" s="193">
        <v>0</v>
      </c>
      <c r="BL54" s="193">
        <v>0</v>
      </c>
      <c r="BM54" s="193">
        <v>0</v>
      </c>
      <c r="BN54" s="193">
        <v>0</v>
      </c>
      <c r="BO54" s="193">
        <v>0</v>
      </c>
      <c r="BP54" s="193">
        <v>0</v>
      </c>
      <c r="BQ54" s="193">
        <v>0</v>
      </c>
      <c r="BR54" s="193">
        <v>0</v>
      </c>
      <c r="BS54" s="193">
        <v>0</v>
      </c>
      <c r="BT54" s="193">
        <v>0</v>
      </c>
      <c r="BU54" s="193">
        <v>0</v>
      </c>
      <c r="BV54" s="193">
        <v>0</v>
      </c>
      <c r="BW54" s="193">
        <v>0</v>
      </c>
      <c r="BX54" s="193">
        <v>0</v>
      </c>
      <c r="BY54" s="193">
        <v>0</v>
      </c>
      <c r="BZ54" s="193">
        <v>0</v>
      </c>
      <c r="CA54" s="193" t="str">
        <v/>
      </c>
      <c r="CB54" s="193" t="str">
        <v/>
      </c>
      <c r="CC54" s="193" t="str">
        <v>Måloppnåelse (antall ansatte)</v>
      </c>
      <c r="CD54" s="193">
        <v>0</v>
      </c>
      <c r="CE54" s="193">
        <v>0</v>
      </c>
      <c r="CF54" s="193">
        <v>0</v>
      </c>
      <c r="CG54" s="193">
        <v>0</v>
      </c>
    </row>
    <row r="55" spans="3:85" x14ac:dyDescent="0.25">
      <c r="C55" t="s">
        <v>214</v>
      </c>
      <c r="D55" t="s">
        <v>211</v>
      </c>
      <c r="E55" t="s">
        <v>7</v>
      </c>
      <c r="F55">
        <f>SUMIFS(kommunedata_grunnlag_før_rapportering[Totalt innvilget beløp (Autosummert)],kommunedata_grunnlag_før_rapportering[row_id],prosjekttema_og_tittel[[#This Row],[rowId - prosjektSøknadsbeløp]])</f>
        <v>0</v>
      </c>
      <c r="G55" t="b">
        <f>prosjekttema_og_tittel[[#This Row],[totalt innvilget]]&gt;0</f>
        <v>0</v>
      </c>
      <c r="H55">
        <f>IFERROR(IF(INDEX(kommunedata_grunnlag_før_rapportering[Svar / Merknad],MATCH(prosjekttema_og_tittel[[#This Row],[rowId - prosjekttema]],kommunedata_grunnlag_før_rapportering[row_id],0))="Ja",1,0),0)</f>
        <v>0</v>
      </c>
      <c r="I55">
        <f>IF(AND(prosjekttema_og_tittel[[#This Row],[prosjeksøknad har fått innvilgede midler]],prosjekttema_og_tittel[[#This Row],[tema inngår i prosjektsøknad]]=1),1,0)</f>
        <v>0</v>
      </c>
      <c r="J55" t="s">
        <v>205</v>
      </c>
      <c r="K55" t="str">
        <f>IFERROR(INDEX(kommunedata_grunnlag_før_rapportering[Svar / Merknad],MATCH(prosjekttema_og_tittel[[#This Row],[rowId - prosjekttittel]],kommunedata_grunnlag_før_rapportering[row_id],0)),"")</f>
        <v/>
      </c>
      <c r="Q55" s="196" t="str">
        <f>Rapportering!B51</f>
        <v>2.5d</v>
      </c>
      <c r="R55" s="196" t="e">
        <f>Rapportering!C51</f>
        <v>#N/A</v>
      </c>
      <c r="S55" s="196" t="e">
        <f>Rapportering!D51</f>
        <v>#N/A</v>
      </c>
      <c r="T55" s="196">
        <f>Rapportering!E51</f>
        <v>0</v>
      </c>
      <c r="U55" s="196">
        <f>Rapportering!F51</f>
        <v>0</v>
      </c>
      <c r="V55" s="196">
        <f>Rapportering!G51</f>
        <v>0</v>
      </c>
      <c r="W55" s="196">
        <f>Rapportering!H51</f>
        <v>0</v>
      </c>
      <c r="Z55" s="186">
        <v>54</v>
      </c>
      <c r="AA55" s="191"/>
      <c r="AB55" s="191"/>
      <c r="AC55" s="191"/>
      <c r="AD55" s="191"/>
      <c r="AE55" s="191"/>
      <c r="AF55" s="191"/>
      <c r="AG55" s="191"/>
      <c r="AH55" s="191"/>
      <c r="AI55" s="191"/>
      <c r="AJ55" s="191"/>
      <c r="AK55" s="191"/>
      <c r="AL55" s="191"/>
      <c r="AM55" s="191"/>
      <c r="AN55" s="191"/>
      <c r="AO55" s="191"/>
      <c r="AP55" s="191"/>
      <c r="AQ55" s="191"/>
      <c r="AR55" s="191"/>
      <c r="AS55" s="191"/>
      <c r="AT55" s="191"/>
      <c r="AU55" s="191"/>
      <c r="AV55" s="183" t="str">
        <f>IFERROR(INDEX(prosjekttema_og_tittel[tema inngår i prosjektsøknad],MATCH(AD55,prosjekttema_og_tittel[rowId - prosjekttema],0)),"")</f>
        <v/>
      </c>
      <c r="AW55" s="183" t="str">
        <f>IFERROR(INDEX(prosjekttema_og_tittel[prosjekttema inngår i prosjektsøknad som har fått innvilgede midler],MATCH(AD55,prosjekttema_og_tittel[rowId - prosjekttema],0)),"")</f>
        <v/>
      </c>
      <c r="AX55" s="200" t="str">
        <f>IFERROR(INDEX($T$13:$T$76,MATCH('backend (Ikke rør)'!$AD55,$Q$13:$Q$76,0)),"")</f>
        <v>Måloppnåelse (antall ansatte)</v>
      </c>
      <c r="AY55" s="200">
        <f>IFERROR(INDEX($U$13:$U$76,MATCH('backend (Ikke rør)'!$AD55,$Q$13:$Q$76,0)),"")</f>
        <v>0</v>
      </c>
      <c r="AZ55" s="200">
        <f>IFERROR(INDEX($V$13:$V$76,MATCH('backend (Ikke rør)'!$AD55,$Q$13:$Q$76,0)),"")</f>
        <v>0</v>
      </c>
      <c r="BA55" s="183">
        <f>IFERROR(INDEX($V$79:$V$107,MATCH('backend (Ikke rør)'!$AD55,$Q$79:$Q$107,0)),"")</f>
        <v>0</v>
      </c>
      <c r="BB55" s="183">
        <f>IFERROR(INDEX($W$79:$W$107,MATCH('backend (Ikke rør)'!$AD55,$Q$79:$Q$107,0)),"")</f>
        <v>0</v>
      </c>
      <c r="BC55" s="186" t="b">
        <v>1</v>
      </c>
      <c r="BE55" s="193">
        <v>68</v>
      </c>
      <c r="BF55" s="193">
        <v>0</v>
      </c>
      <c r="BG55" s="193">
        <v>0</v>
      </c>
      <c r="BH55" s="193">
        <v>0</v>
      </c>
      <c r="BI55" s="193">
        <v>0</v>
      </c>
      <c r="BJ55" s="193">
        <v>0</v>
      </c>
      <c r="BK55" s="193">
        <v>0</v>
      </c>
      <c r="BL55" s="193">
        <v>0</v>
      </c>
      <c r="BM55" s="193">
        <v>0</v>
      </c>
      <c r="BN55" s="193">
        <v>0</v>
      </c>
      <c r="BO55" s="193">
        <v>0</v>
      </c>
      <c r="BP55" s="193">
        <v>0</v>
      </c>
      <c r="BQ55" s="193">
        <v>0</v>
      </c>
      <c r="BR55" s="193">
        <v>0</v>
      </c>
      <c r="BS55" s="193">
        <v>0</v>
      </c>
      <c r="BT55" s="193">
        <v>0</v>
      </c>
      <c r="BU55" s="193">
        <v>0</v>
      </c>
      <c r="BV55" s="193">
        <v>0</v>
      </c>
      <c r="BW55" s="193">
        <v>0</v>
      </c>
      <c r="BX55" s="193">
        <v>0</v>
      </c>
      <c r="BY55" s="193">
        <v>0</v>
      </c>
      <c r="BZ55" s="193">
        <v>0</v>
      </c>
      <c r="CA55" s="193" t="str">
        <v/>
      </c>
      <c r="CB55" s="193" t="str">
        <v/>
      </c>
      <c r="CC55" s="193" t="str">
        <v>Måloppnåelse (antall ansatte)</v>
      </c>
      <c r="CD55" s="193">
        <v>0</v>
      </c>
      <c r="CE55" s="193">
        <v>0</v>
      </c>
      <c r="CF55" s="193">
        <v>0</v>
      </c>
      <c r="CG55" s="193">
        <v>0</v>
      </c>
    </row>
    <row r="56" spans="3:85" x14ac:dyDescent="0.25">
      <c r="C56" t="s">
        <v>214</v>
      </c>
      <c r="D56" t="s">
        <v>212</v>
      </c>
      <c r="E56" t="s">
        <v>6</v>
      </c>
      <c r="F56">
        <f>SUMIFS(kommunedata_grunnlag_før_rapportering[Totalt innvilget beløp (Autosummert)],kommunedata_grunnlag_før_rapportering[row_id],prosjekttema_og_tittel[[#This Row],[rowId - prosjektSøknadsbeløp]])</f>
        <v>0</v>
      </c>
      <c r="G56" t="b">
        <f>prosjekttema_og_tittel[[#This Row],[totalt innvilget]]&gt;0</f>
        <v>0</v>
      </c>
      <c r="H56">
        <f>IFERROR(IF(INDEX(kommunedata_grunnlag_før_rapportering[Svar / Merknad],MATCH(prosjekttema_og_tittel[[#This Row],[rowId - prosjekttema]],kommunedata_grunnlag_før_rapportering[row_id],0))="Ja",1,0),0)</f>
        <v>0</v>
      </c>
      <c r="I56">
        <f>IF(AND(prosjekttema_og_tittel[[#This Row],[prosjeksøknad har fått innvilgede midler]],prosjekttema_og_tittel[[#This Row],[tema inngår i prosjektsøknad]]=1),1,0)</f>
        <v>0</v>
      </c>
      <c r="J56" t="s">
        <v>205</v>
      </c>
      <c r="K56" t="str">
        <f>IFERROR(INDEX(kommunedata_grunnlag_før_rapportering[Svar / Merknad],MATCH(prosjekttema_og_tittel[[#This Row],[rowId - prosjekttittel]],kommunedata_grunnlag_før_rapportering[row_id],0)),"")</f>
        <v/>
      </c>
      <c r="Q56" s="196" t="str">
        <f>Rapportering!B52</f>
        <v>2.5e</v>
      </c>
      <c r="R56" s="196" t="e">
        <f>Rapportering!C52</f>
        <v>#N/A</v>
      </c>
      <c r="S56" s="196" t="e">
        <f>Rapportering!D52</f>
        <v>#N/A</v>
      </c>
      <c r="T56" s="196">
        <f>Rapportering!E52</f>
        <v>0</v>
      </c>
      <c r="U56" s="196">
        <f>Rapportering!F52</f>
        <v>0</v>
      </c>
      <c r="V56" s="196">
        <f>Rapportering!G52</f>
        <v>0</v>
      </c>
      <c r="W56" s="196">
        <f>Rapportering!H52</f>
        <v>0</v>
      </c>
      <c r="Z56" s="186">
        <v>55</v>
      </c>
      <c r="AA56" s="191"/>
      <c r="AB56" s="191"/>
      <c r="AC56" s="191"/>
      <c r="AD56" s="191"/>
      <c r="AE56" s="191"/>
      <c r="AF56" s="191"/>
      <c r="AG56" s="191"/>
      <c r="AH56" s="191"/>
      <c r="AI56" s="191"/>
      <c r="AJ56" s="191"/>
      <c r="AK56" s="191"/>
      <c r="AL56" s="191"/>
      <c r="AM56" s="191"/>
      <c r="AN56" s="191"/>
      <c r="AO56" s="191"/>
      <c r="AP56" s="191"/>
      <c r="AQ56" s="191"/>
      <c r="AR56" s="191"/>
      <c r="AS56" s="191"/>
      <c r="AT56" s="191"/>
      <c r="AU56" s="191"/>
      <c r="AV56" s="183" t="str">
        <f>IFERROR(INDEX(prosjekttema_og_tittel[tema inngår i prosjektsøknad],MATCH(AD56,prosjekttema_og_tittel[rowId - prosjekttema],0)),"")</f>
        <v/>
      </c>
      <c r="AW56" s="183" t="str">
        <f>IFERROR(INDEX(prosjekttema_og_tittel[prosjekttema inngår i prosjektsøknad som har fått innvilgede midler],MATCH(AD56,prosjekttema_og_tittel[rowId - prosjekttema],0)),"")</f>
        <v/>
      </c>
      <c r="AX56" s="200" t="str">
        <f>IFERROR(INDEX($T$13:$T$76,MATCH('backend (Ikke rør)'!$AD56,$Q$13:$Q$76,0)),"")</f>
        <v>Måloppnåelse (antall ansatte)</v>
      </c>
      <c r="AY56" s="200">
        <f>IFERROR(INDEX($U$13:$U$76,MATCH('backend (Ikke rør)'!$AD56,$Q$13:$Q$76,0)),"")</f>
        <v>0</v>
      </c>
      <c r="AZ56" s="200">
        <f>IFERROR(INDEX($V$13:$V$76,MATCH('backend (Ikke rør)'!$AD56,$Q$13:$Q$76,0)),"")</f>
        <v>0</v>
      </c>
      <c r="BA56" s="183">
        <f>IFERROR(INDEX($V$79:$V$107,MATCH('backend (Ikke rør)'!$AD56,$Q$79:$Q$107,0)),"")</f>
        <v>0</v>
      </c>
      <c r="BB56" s="183">
        <f>IFERROR(INDEX($W$79:$W$107,MATCH('backend (Ikke rør)'!$AD56,$Q$79:$Q$107,0)),"")</f>
        <v>0</v>
      </c>
      <c r="BC56" s="186" t="b">
        <v>1</v>
      </c>
      <c r="BE56" s="193">
        <v>69</v>
      </c>
      <c r="BF56" s="193">
        <v>0</v>
      </c>
      <c r="BG56" s="193">
        <v>0</v>
      </c>
      <c r="BH56" s="193">
        <v>0</v>
      </c>
      <c r="BI56" s="193">
        <v>0</v>
      </c>
      <c r="BJ56" s="193">
        <v>0</v>
      </c>
      <c r="BK56" s="193">
        <v>0</v>
      </c>
      <c r="BL56" s="193">
        <v>0</v>
      </c>
      <c r="BM56" s="193">
        <v>0</v>
      </c>
      <c r="BN56" s="193">
        <v>0</v>
      </c>
      <c r="BO56" s="193">
        <v>0</v>
      </c>
      <c r="BP56" s="193">
        <v>0</v>
      </c>
      <c r="BQ56" s="193">
        <v>0</v>
      </c>
      <c r="BR56" s="193">
        <v>0</v>
      </c>
      <c r="BS56" s="193">
        <v>0</v>
      </c>
      <c r="BT56" s="193">
        <v>0</v>
      </c>
      <c r="BU56" s="193">
        <v>0</v>
      </c>
      <c r="BV56" s="193">
        <v>0</v>
      </c>
      <c r="BW56" s="193">
        <v>0</v>
      </c>
      <c r="BX56" s="193">
        <v>0</v>
      </c>
      <c r="BY56" s="193">
        <v>0</v>
      </c>
      <c r="BZ56" s="193">
        <v>0</v>
      </c>
      <c r="CA56" s="193" t="str">
        <v/>
      </c>
      <c r="CB56" s="193" t="str">
        <v/>
      </c>
      <c r="CC56" s="193" t="str">
        <v>Måloppnåelse (antall ansatte)</v>
      </c>
      <c r="CD56" s="193">
        <v>0</v>
      </c>
      <c r="CE56" s="193">
        <v>0</v>
      </c>
      <c r="CF56" s="193">
        <v>0</v>
      </c>
      <c r="CG56" s="193">
        <v>0</v>
      </c>
    </row>
    <row r="57" spans="3:85" x14ac:dyDescent="0.25">
      <c r="C57" t="s">
        <v>214</v>
      </c>
      <c r="D57" t="s">
        <v>213</v>
      </c>
      <c r="E57" t="s">
        <v>5</v>
      </c>
      <c r="F57">
        <f>SUMIFS(kommunedata_grunnlag_før_rapportering[Totalt innvilget beløp (Autosummert)],kommunedata_grunnlag_før_rapportering[row_id],prosjekttema_og_tittel[[#This Row],[rowId - prosjektSøknadsbeløp]])</f>
        <v>0</v>
      </c>
      <c r="G57" t="b">
        <f>prosjekttema_og_tittel[[#This Row],[totalt innvilget]]&gt;0</f>
        <v>0</v>
      </c>
      <c r="H57">
        <f>IFERROR(IF(INDEX(kommunedata_grunnlag_før_rapportering[Svar / Merknad],MATCH(prosjekttema_og_tittel[[#This Row],[rowId - prosjekttema]],kommunedata_grunnlag_før_rapportering[row_id],0))="Ja",1,0),0)</f>
        <v>0</v>
      </c>
      <c r="I57">
        <f>IF(AND(prosjekttema_og_tittel[[#This Row],[prosjeksøknad har fått innvilgede midler]],prosjekttema_og_tittel[[#This Row],[tema inngår i prosjektsøknad]]=1),1,0)</f>
        <v>0</v>
      </c>
      <c r="J57" t="s">
        <v>205</v>
      </c>
      <c r="K57" t="str">
        <f>IFERROR(INDEX(kommunedata_grunnlag_før_rapportering[Svar / Merknad],MATCH(prosjekttema_og_tittel[[#This Row],[rowId - prosjekttittel]],kommunedata_grunnlag_før_rapportering[row_id],0)),"")</f>
        <v/>
      </c>
      <c r="Q57" s="196">
        <f>Rapportering!B53</f>
        <v>0</v>
      </c>
      <c r="R57" s="196" t="str">
        <f>Rapportering!C53</f>
        <v>Sum (2.5) :</v>
      </c>
      <c r="S57" s="196" t="e">
        <f>Rapportering!D53</f>
        <v>#N/A</v>
      </c>
      <c r="T57" s="196">
        <f>Rapportering!E53</f>
        <v>0</v>
      </c>
      <c r="U57" s="196">
        <f>Rapportering!F53</f>
        <v>0</v>
      </c>
      <c r="V57" s="196">
        <f>Rapportering!G53</f>
        <v>0</v>
      </c>
      <c r="W57" s="196">
        <f>Rapportering!H53</f>
        <v>0</v>
      </c>
      <c r="Z57" s="186">
        <v>56</v>
      </c>
      <c r="AA57" s="191"/>
      <c r="AB57" s="191"/>
      <c r="AC57" s="191"/>
      <c r="AD57" s="191"/>
      <c r="AE57" s="191"/>
      <c r="AF57" s="191"/>
      <c r="AG57" s="191"/>
      <c r="AH57" s="191"/>
      <c r="AI57" s="191"/>
      <c r="AJ57" s="191"/>
      <c r="AK57" s="191"/>
      <c r="AL57" s="191"/>
      <c r="AM57" s="191"/>
      <c r="AN57" s="191"/>
      <c r="AO57" s="191"/>
      <c r="AP57" s="191"/>
      <c r="AQ57" s="191"/>
      <c r="AR57" s="191"/>
      <c r="AS57" s="191"/>
      <c r="AT57" s="191"/>
      <c r="AU57" s="191"/>
      <c r="AV57" s="183" t="str">
        <f>IFERROR(INDEX(prosjekttema_og_tittel[tema inngår i prosjektsøknad],MATCH(AD57,prosjekttema_og_tittel[rowId - prosjekttema],0)),"")</f>
        <v/>
      </c>
      <c r="AW57" s="183" t="str">
        <f>IFERROR(INDEX(prosjekttema_og_tittel[prosjekttema inngår i prosjektsøknad som har fått innvilgede midler],MATCH(AD57,prosjekttema_og_tittel[rowId - prosjekttema],0)),"")</f>
        <v/>
      </c>
      <c r="AX57" s="200" t="str">
        <f>IFERROR(INDEX($T$13:$T$76,MATCH('backend (Ikke rør)'!$AD57,$Q$13:$Q$76,0)),"")</f>
        <v>Måloppnåelse (antall ansatte)</v>
      </c>
      <c r="AY57" s="200">
        <f>IFERROR(INDEX($U$13:$U$76,MATCH('backend (Ikke rør)'!$AD57,$Q$13:$Q$76,0)),"")</f>
        <v>0</v>
      </c>
      <c r="AZ57" s="200">
        <f>IFERROR(INDEX($V$13:$V$76,MATCH('backend (Ikke rør)'!$AD57,$Q$13:$Q$76,0)),"")</f>
        <v>0</v>
      </c>
      <c r="BA57" s="183">
        <f>IFERROR(INDEX($V$79:$V$107,MATCH('backend (Ikke rør)'!$AD57,$Q$79:$Q$107,0)),"")</f>
        <v>0</v>
      </c>
      <c r="BB57" s="183">
        <f>IFERROR(INDEX($W$79:$W$107,MATCH('backend (Ikke rør)'!$AD57,$Q$79:$Q$107,0)),"")</f>
        <v>0</v>
      </c>
      <c r="BC57" s="186" t="b">
        <v>1</v>
      </c>
      <c r="BE57" s="193">
        <v>70</v>
      </c>
      <c r="BF57" s="193">
        <v>0</v>
      </c>
      <c r="BG57" s="193">
        <v>0</v>
      </c>
      <c r="BH57" s="193">
        <v>0</v>
      </c>
      <c r="BI57" s="193">
        <v>0</v>
      </c>
      <c r="BJ57" s="193">
        <v>0</v>
      </c>
      <c r="BK57" s="193">
        <v>0</v>
      </c>
      <c r="BL57" s="193">
        <v>0</v>
      </c>
      <c r="BM57" s="193">
        <v>0</v>
      </c>
      <c r="BN57" s="193">
        <v>0</v>
      </c>
      <c r="BO57" s="193">
        <v>0</v>
      </c>
      <c r="BP57" s="193">
        <v>0</v>
      </c>
      <c r="BQ57" s="193">
        <v>0</v>
      </c>
      <c r="BR57" s="193">
        <v>0</v>
      </c>
      <c r="BS57" s="193">
        <v>0</v>
      </c>
      <c r="BT57" s="193">
        <v>0</v>
      </c>
      <c r="BU57" s="193">
        <v>0</v>
      </c>
      <c r="BV57" s="193">
        <v>0</v>
      </c>
      <c r="BW57" s="193">
        <v>0</v>
      </c>
      <c r="BX57" s="193">
        <v>0</v>
      </c>
      <c r="BY57" s="193">
        <v>0</v>
      </c>
      <c r="BZ57" s="193">
        <v>0</v>
      </c>
      <c r="CA57" s="193" t="str">
        <v/>
      </c>
      <c r="CB57" s="193" t="str">
        <v/>
      </c>
      <c r="CC57" s="193" t="str">
        <v>Måloppnåelse (antall ansatte)</v>
      </c>
      <c r="CD57" s="193">
        <v>0</v>
      </c>
      <c r="CE57" s="193">
        <v>0</v>
      </c>
      <c r="CF57" s="193">
        <v>0</v>
      </c>
      <c r="CG57" s="193">
        <v>0</v>
      </c>
    </row>
    <row r="58" spans="3:85" x14ac:dyDescent="0.25">
      <c r="C58" t="s">
        <v>224</v>
      </c>
      <c r="D58" t="s">
        <v>216</v>
      </c>
      <c r="E58" t="s">
        <v>12</v>
      </c>
      <c r="F58">
        <f>SUMIFS(kommunedata_grunnlag_før_rapportering[Totalt innvilget beløp (Autosummert)],kommunedata_grunnlag_før_rapportering[row_id],prosjekttema_og_tittel[[#This Row],[rowId - prosjektSøknadsbeløp]])</f>
        <v>0</v>
      </c>
      <c r="G58" t="b">
        <f>prosjekttema_og_tittel[[#This Row],[totalt innvilget]]&gt;0</f>
        <v>0</v>
      </c>
      <c r="H58">
        <f>IFERROR(IF(INDEX(kommunedata_grunnlag_før_rapportering[Svar / Merknad],MATCH(prosjekttema_og_tittel[[#This Row],[rowId - prosjekttema]],kommunedata_grunnlag_før_rapportering[row_id],0))="Ja",1,0),0)</f>
        <v>0</v>
      </c>
      <c r="I58">
        <f>IF(AND(prosjekttema_og_tittel[[#This Row],[prosjeksøknad har fått innvilgede midler]],prosjekttema_og_tittel[[#This Row],[tema inngår i prosjektsøknad]]=1),1,0)</f>
        <v>0</v>
      </c>
      <c r="J58" t="s">
        <v>215</v>
      </c>
      <c r="K58" t="str">
        <f>IFERROR(INDEX(kommunedata_grunnlag_før_rapportering[Svar / Merknad],MATCH(prosjekttema_og_tittel[[#This Row],[rowId - prosjekttittel]],kommunedata_grunnlag_før_rapportering[row_id],0)),"")</f>
        <v/>
      </c>
      <c r="Q58" s="196" t="str">
        <f>Rapportering!B54</f>
        <v>2.6.</v>
      </c>
      <c r="R58" s="196" t="str">
        <f>Rapportering!C54</f>
        <v>Annen internopplæring / korte etterutdanninger /kurs mv.</v>
      </c>
      <c r="S58" s="196">
        <f>Rapportering!D54</f>
        <v>0</v>
      </c>
      <c r="T58" s="196">
        <f>Rapportering!E54</f>
        <v>0</v>
      </c>
      <c r="U58" s="196">
        <f>Rapportering!F54</f>
        <v>0</v>
      </c>
      <c r="V58" s="196">
        <f>Rapportering!G54</f>
        <v>0</v>
      </c>
      <c r="W58" s="196">
        <f>Rapportering!H54</f>
        <v>0</v>
      </c>
      <c r="Z58" s="186">
        <v>57</v>
      </c>
      <c r="AA58" s="191"/>
      <c r="AB58" s="191"/>
      <c r="AC58" s="191"/>
      <c r="AD58" s="191"/>
      <c r="AE58" s="191"/>
      <c r="AF58" s="191"/>
      <c r="AG58" s="191"/>
      <c r="AH58" s="191"/>
      <c r="AI58" s="191"/>
      <c r="AJ58" s="191"/>
      <c r="AK58" s="191"/>
      <c r="AL58" s="191"/>
      <c r="AM58" s="191"/>
      <c r="AN58" s="191"/>
      <c r="AO58" s="191"/>
      <c r="AP58" s="191"/>
      <c r="AQ58" s="191"/>
      <c r="AR58" s="191"/>
      <c r="AS58" s="191"/>
      <c r="AT58" s="191"/>
      <c r="AU58" s="191"/>
      <c r="AV58" s="183" t="str">
        <f>IFERROR(INDEX(prosjekttema_og_tittel[tema inngår i prosjektsøknad],MATCH(AD58,prosjekttema_og_tittel[rowId - prosjekttema],0)),"")</f>
        <v/>
      </c>
      <c r="AW58" s="183" t="str">
        <f>IFERROR(INDEX(prosjekttema_og_tittel[prosjekttema inngår i prosjektsøknad som har fått innvilgede midler],MATCH(AD58,prosjekttema_og_tittel[rowId - prosjekttema],0)),"")</f>
        <v/>
      </c>
      <c r="AX58" s="200" t="str">
        <f>IFERROR(INDEX($T$13:$T$76,MATCH('backend (Ikke rør)'!$AD58,$Q$13:$Q$76,0)),"")</f>
        <v>Måloppnåelse (antall ansatte)</v>
      </c>
      <c r="AY58" s="200">
        <f>IFERROR(INDEX($U$13:$U$76,MATCH('backend (Ikke rør)'!$AD58,$Q$13:$Q$76,0)),"")</f>
        <v>0</v>
      </c>
      <c r="AZ58" s="200">
        <f>IFERROR(INDEX($V$13:$V$76,MATCH('backend (Ikke rør)'!$AD58,$Q$13:$Q$76,0)),"")</f>
        <v>0</v>
      </c>
      <c r="BA58" s="183">
        <f>IFERROR(INDEX($V$79:$V$107,MATCH('backend (Ikke rør)'!$AD58,$Q$79:$Q$107,0)),"")</f>
        <v>0</v>
      </c>
      <c r="BB58" s="183">
        <f>IFERROR(INDEX($W$79:$W$107,MATCH('backend (Ikke rør)'!$AD58,$Q$79:$Q$107,0)),"")</f>
        <v>0</v>
      </c>
      <c r="BC58" s="186" t="b">
        <v>1</v>
      </c>
      <c r="BE58" s="193">
        <v>71</v>
      </c>
      <c r="BF58" s="193">
        <v>0</v>
      </c>
      <c r="BG58" s="193">
        <v>0</v>
      </c>
      <c r="BH58" s="193">
        <v>0</v>
      </c>
      <c r="BI58" s="193">
        <v>0</v>
      </c>
      <c r="BJ58" s="193">
        <v>0</v>
      </c>
      <c r="BK58" s="193">
        <v>0</v>
      </c>
      <c r="BL58" s="193">
        <v>0</v>
      </c>
      <c r="BM58" s="193">
        <v>0</v>
      </c>
      <c r="BN58" s="193">
        <v>0</v>
      </c>
      <c r="BO58" s="193">
        <v>0</v>
      </c>
      <c r="BP58" s="193">
        <v>0</v>
      </c>
      <c r="BQ58" s="193">
        <v>0</v>
      </c>
      <c r="BR58" s="193">
        <v>0</v>
      </c>
      <c r="BS58" s="193">
        <v>0</v>
      </c>
      <c r="BT58" s="193">
        <v>0</v>
      </c>
      <c r="BU58" s="193">
        <v>0</v>
      </c>
      <c r="BV58" s="193">
        <v>0</v>
      </c>
      <c r="BW58" s="193">
        <v>0</v>
      </c>
      <c r="BX58" s="193">
        <v>0</v>
      </c>
      <c r="BY58" s="193">
        <v>0</v>
      </c>
      <c r="BZ58" s="193">
        <v>0</v>
      </c>
      <c r="CA58" s="193" t="str">
        <v/>
      </c>
      <c r="CB58" s="193" t="str">
        <v/>
      </c>
      <c r="CC58" s="193" t="str">
        <v>Måloppnåelse (antall ansatte)</v>
      </c>
      <c r="CD58" s="193">
        <v>0</v>
      </c>
      <c r="CE58" s="193">
        <v>0</v>
      </c>
      <c r="CF58" s="193">
        <v>0</v>
      </c>
      <c r="CG58" s="193">
        <v>0</v>
      </c>
    </row>
    <row r="59" spans="3:85" x14ac:dyDescent="0.25">
      <c r="C59" t="s">
        <v>224</v>
      </c>
      <c r="D59" t="s">
        <v>217</v>
      </c>
      <c r="E59" t="s">
        <v>11</v>
      </c>
      <c r="F59">
        <f>SUMIFS(kommunedata_grunnlag_før_rapportering[Totalt innvilget beløp (Autosummert)],kommunedata_grunnlag_før_rapportering[row_id],prosjekttema_og_tittel[[#This Row],[rowId - prosjektSøknadsbeløp]])</f>
        <v>0</v>
      </c>
      <c r="G59" t="b">
        <f>prosjekttema_og_tittel[[#This Row],[totalt innvilget]]&gt;0</f>
        <v>0</v>
      </c>
      <c r="H59">
        <f>IFERROR(IF(INDEX(kommunedata_grunnlag_før_rapportering[Svar / Merknad],MATCH(prosjekttema_og_tittel[[#This Row],[rowId - prosjekttema]],kommunedata_grunnlag_før_rapportering[row_id],0))="Ja",1,0),0)</f>
        <v>0</v>
      </c>
      <c r="I59">
        <f>IF(AND(prosjekttema_og_tittel[[#This Row],[prosjeksøknad har fått innvilgede midler]],prosjekttema_og_tittel[[#This Row],[tema inngår i prosjektsøknad]]=1),1,0)</f>
        <v>0</v>
      </c>
      <c r="J59" t="s">
        <v>215</v>
      </c>
      <c r="K59" t="str">
        <f>IFERROR(INDEX(kommunedata_grunnlag_før_rapportering[Svar / Merknad],MATCH(prosjekttema_og_tittel[[#This Row],[rowId - prosjekttittel]],kommunedata_grunnlag_før_rapportering[row_id],0)),"")</f>
        <v/>
      </c>
      <c r="Q59" s="196" t="str">
        <f>Rapportering!B55</f>
        <v>2.6a</v>
      </c>
      <c r="R59" s="196" t="e">
        <f>Rapportering!C55</f>
        <v>#N/A</v>
      </c>
      <c r="S59" s="196" t="e">
        <f>Rapportering!D55</f>
        <v>#N/A</v>
      </c>
      <c r="T59" s="196">
        <f>Rapportering!E55</f>
        <v>0</v>
      </c>
      <c r="U59" s="196">
        <f>Rapportering!F55</f>
        <v>0</v>
      </c>
      <c r="V59" s="196">
        <f>Rapportering!G55</f>
        <v>0</v>
      </c>
      <c r="W59" s="196">
        <f>Rapportering!H55</f>
        <v>0</v>
      </c>
      <c r="Z59" s="186">
        <v>58</v>
      </c>
      <c r="AA59" s="191"/>
      <c r="AB59" s="191"/>
      <c r="AC59" s="191"/>
      <c r="AD59" s="191"/>
      <c r="AE59" s="191"/>
      <c r="AF59" s="191"/>
      <c r="AG59" s="191"/>
      <c r="AH59" s="191"/>
      <c r="AI59" s="191"/>
      <c r="AJ59" s="191"/>
      <c r="AK59" s="191"/>
      <c r="AL59" s="191"/>
      <c r="AM59" s="191"/>
      <c r="AN59" s="191"/>
      <c r="AO59" s="191"/>
      <c r="AP59" s="191"/>
      <c r="AQ59" s="191"/>
      <c r="AR59" s="191"/>
      <c r="AS59" s="191"/>
      <c r="AT59" s="191"/>
      <c r="AU59" s="191"/>
      <c r="AV59" s="183" t="str">
        <f>IFERROR(INDEX(prosjekttema_og_tittel[tema inngår i prosjektsøknad],MATCH(AD59,prosjekttema_og_tittel[rowId - prosjekttema],0)),"")</f>
        <v/>
      </c>
      <c r="AW59" s="183" t="str">
        <f>IFERROR(INDEX(prosjekttema_og_tittel[prosjekttema inngår i prosjektsøknad som har fått innvilgede midler],MATCH(AD59,prosjekttema_og_tittel[rowId - prosjekttema],0)),"")</f>
        <v/>
      </c>
      <c r="AX59" s="200" t="str">
        <f>IFERROR(INDEX($T$13:$T$76,MATCH('backend (Ikke rør)'!$AD59,$Q$13:$Q$76,0)),"")</f>
        <v>Måloppnåelse (antall ansatte)</v>
      </c>
      <c r="AY59" s="200">
        <f>IFERROR(INDEX($U$13:$U$76,MATCH('backend (Ikke rør)'!$AD59,$Q$13:$Q$76,0)),"")</f>
        <v>0</v>
      </c>
      <c r="AZ59" s="200">
        <f>IFERROR(INDEX($V$13:$V$76,MATCH('backend (Ikke rør)'!$AD59,$Q$13:$Q$76,0)),"")</f>
        <v>0</v>
      </c>
      <c r="BA59" s="183">
        <f>IFERROR(INDEX($V$79:$V$107,MATCH('backend (Ikke rør)'!$AD59,$Q$79:$Q$107,0)),"")</f>
        <v>0</v>
      </c>
      <c r="BB59" s="183">
        <f>IFERROR(INDEX($W$79:$W$107,MATCH('backend (Ikke rør)'!$AD59,$Q$79:$Q$107,0)),"")</f>
        <v>0</v>
      </c>
      <c r="BC59" s="186" t="b">
        <v>1</v>
      </c>
      <c r="BE59" s="193">
        <v>72</v>
      </c>
      <c r="BF59" s="193">
        <v>0</v>
      </c>
      <c r="BG59" s="193">
        <v>0</v>
      </c>
      <c r="BH59" s="193">
        <v>0</v>
      </c>
      <c r="BI59" s="193">
        <v>0</v>
      </c>
      <c r="BJ59" s="193">
        <v>0</v>
      </c>
      <c r="BK59" s="193">
        <v>0</v>
      </c>
      <c r="BL59" s="193">
        <v>0</v>
      </c>
      <c r="BM59" s="193">
        <v>0</v>
      </c>
      <c r="BN59" s="193">
        <v>0</v>
      </c>
      <c r="BO59" s="193">
        <v>0</v>
      </c>
      <c r="BP59" s="193">
        <v>0</v>
      </c>
      <c r="BQ59" s="193">
        <v>0</v>
      </c>
      <c r="BR59" s="193">
        <v>0</v>
      </c>
      <c r="BS59" s="193">
        <v>0</v>
      </c>
      <c r="BT59" s="193">
        <v>0</v>
      </c>
      <c r="BU59" s="193">
        <v>0</v>
      </c>
      <c r="BV59" s="193">
        <v>0</v>
      </c>
      <c r="BW59" s="193">
        <v>0</v>
      </c>
      <c r="BX59" s="193">
        <v>0</v>
      </c>
      <c r="BY59" s="193">
        <v>0</v>
      </c>
      <c r="BZ59" s="193">
        <v>0</v>
      </c>
      <c r="CA59" s="193" t="str">
        <v/>
      </c>
      <c r="CB59" s="193" t="str">
        <v/>
      </c>
      <c r="CC59" s="193" t="str">
        <v>Måloppnåelse (antall ansatte)</v>
      </c>
      <c r="CD59" s="193">
        <v>0</v>
      </c>
      <c r="CE59" s="193">
        <v>0</v>
      </c>
      <c r="CF59" s="193">
        <v>0</v>
      </c>
      <c r="CG59" s="193">
        <v>0</v>
      </c>
    </row>
    <row r="60" spans="3:85" x14ac:dyDescent="0.25">
      <c r="C60" t="s">
        <v>224</v>
      </c>
      <c r="D60" t="s">
        <v>218</v>
      </c>
      <c r="E60" t="s">
        <v>10</v>
      </c>
      <c r="F60">
        <f>SUMIFS(kommunedata_grunnlag_før_rapportering[Totalt innvilget beløp (Autosummert)],kommunedata_grunnlag_før_rapportering[row_id],prosjekttema_og_tittel[[#This Row],[rowId - prosjektSøknadsbeløp]])</f>
        <v>0</v>
      </c>
      <c r="G60" t="b">
        <f>prosjekttema_og_tittel[[#This Row],[totalt innvilget]]&gt;0</f>
        <v>0</v>
      </c>
      <c r="H60">
        <f>IFERROR(IF(INDEX(kommunedata_grunnlag_før_rapportering[Svar / Merknad],MATCH(prosjekttema_og_tittel[[#This Row],[rowId - prosjekttema]],kommunedata_grunnlag_før_rapportering[row_id],0))="Ja",1,0),0)</f>
        <v>0</v>
      </c>
      <c r="I60">
        <f>IF(AND(prosjekttema_og_tittel[[#This Row],[prosjeksøknad har fått innvilgede midler]],prosjekttema_og_tittel[[#This Row],[tema inngår i prosjektsøknad]]=1),1,0)</f>
        <v>0</v>
      </c>
      <c r="J60" t="s">
        <v>215</v>
      </c>
      <c r="K60" t="str">
        <f>IFERROR(INDEX(kommunedata_grunnlag_før_rapportering[Svar / Merknad],MATCH(prosjekttema_og_tittel[[#This Row],[rowId - prosjekttittel]],kommunedata_grunnlag_før_rapportering[row_id],0)),"")</f>
        <v/>
      </c>
      <c r="Q60" s="196" t="str">
        <f>Rapportering!B56</f>
        <v>2.6b</v>
      </c>
      <c r="R60" s="196" t="e">
        <f>Rapportering!C56</f>
        <v>#N/A</v>
      </c>
      <c r="S60" s="196" t="e">
        <f>Rapportering!D56</f>
        <v>#N/A</v>
      </c>
      <c r="T60" s="196">
        <f>Rapportering!E56</f>
        <v>0</v>
      </c>
      <c r="U60" s="196">
        <f>Rapportering!F56</f>
        <v>0</v>
      </c>
      <c r="V60" s="196">
        <f>Rapportering!G56</f>
        <v>0</v>
      </c>
      <c r="W60" s="196">
        <f>Rapportering!H56</f>
        <v>0</v>
      </c>
      <c r="Z60" s="186">
        <v>59</v>
      </c>
      <c r="AA60" s="191"/>
      <c r="AB60" s="191"/>
      <c r="AC60" s="191"/>
      <c r="AD60" s="191"/>
      <c r="AE60" s="191"/>
      <c r="AF60" s="191"/>
      <c r="AG60" s="191"/>
      <c r="AH60" s="191"/>
      <c r="AI60" s="191"/>
      <c r="AJ60" s="191"/>
      <c r="AK60" s="191"/>
      <c r="AL60" s="191"/>
      <c r="AM60" s="191"/>
      <c r="AN60" s="191"/>
      <c r="AO60" s="191"/>
      <c r="AP60" s="191"/>
      <c r="AQ60" s="191"/>
      <c r="AR60" s="191"/>
      <c r="AS60" s="191"/>
      <c r="AT60" s="191"/>
      <c r="AU60" s="191"/>
      <c r="AV60" s="183" t="str">
        <f>IFERROR(INDEX(prosjekttema_og_tittel[tema inngår i prosjektsøknad],MATCH(AD60,prosjekttema_og_tittel[rowId - prosjekttema],0)),"")</f>
        <v/>
      </c>
      <c r="AW60" s="183" t="str">
        <f>IFERROR(INDEX(prosjekttema_og_tittel[prosjekttema inngår i prosjektsøknad som har fått innvilgede midler],MATCH(AD60,prosjekttema_og_tittel[rowId - prosjekttema],0)),"")</f>
        <v/>
      </c>
      <c r="AX60" s="200" t="str">
        <f>IFERROR(INDEX($T$13:$T$76,MATCH('backend (Ikke rør)'!$AD60,$Q$13:$Q$76,0)),"")</f>
        <v>Måloppnåelse (antall ansatte)</v>
      </c>
      <c r="AY60" s="200">
        <f>IFERROR(INDEX($U$13:$U$76,MATCH('backend (Ikke rør)'!$AD60,$Q$13:$Q$76,0)),"")</f>
        <v>0</v>
      </c>
      <c r="AZ60" s="200">
        <f>IFERROR(INDEX($V$13:$V$76,MATCH('backend (Ikke rør)'!$AD60,$Q$13:$Q$76,0)),"")</f>
        <v>0</v>
      </c>
      <c r="BA60" s="183">
        <f>IFERROR(INDEX($V$79:$V$107,MATCH('backend (Ikke rør)'!$AD60,$Q$79:$Q$107,0)),"")</f>
        <v>0</v>
      </c>
      <c r="BB60" s="183">
        <f>IFERROR(INDEX($W$79:$W$107,MATCH('backend (Ikke rør)'!$AD60,$Q$79:$Q$107,0)),"")</f>
        <v>0</v>
      </c>
      <c r="BC60" s="186" t="b">
        <v>1</v>
      </c>
      <c r="BE60" s="193">
        <v>73</v>
      </c>
      <c r="BF60" s="193">
        <v>0</v>
      </c>
      <c r="BG60" s="193">
        <v>0</v>
      </c>
      <c r="BH60" s="193">
        <v>0</v>
      </c>
      <c r="BI60" s="193">
        <v>0</v>
      </c>
      <c r="BJ60" s="193">
        <v>0</v>
      </c>
      <c r="BK60" s="193">
        <v>0</v>
      </c>
      <c r="BL60" s="193">
        <v>0</v>
      </c>
      <c r="BM60" s="193">
        <v>0</v>
      </c>
      <c r="BN60" s="193">
        <v>0</v>
      </c>
      <c r="BO60" s="193">
        <v>0</v>
      </c>
      <c r="BP60" s="193">
        <v>0</v>
      </c>
      <c r="BQ60" s="193">
        <v>0</v>
      </c>
      <c r="BR60" s="193">
        <v>0</v>
      </c>
      <c r="BS60" s="193">
        <v>0</v>
      </c>
      <c r="BT60" s="193">
        <v>0</v>
      </c>
      <c r="BU60" s="193">
        <v>0</v>
      </c>
      <c r="BV60" s="193">
        <v>0</v>
      </c>
      <c r="BW60" s="193">
        <v>0</v>
      </c>
      <c r="BX60" s="193">
        <v>0</v>
      </c>
      <c r="BY60" s="193">
        <v>0</v>
      </c>
      <c r="BZ60" s="193">
        <v>0</v>
      </c>
      <c r="CA60" s="193" t="str">
        <v/>
      </c>
      <c r="CB60" s="193" t="str">
        <v/>
      </c>
      <c r="CC60" s="193" t="str">
        <v>Måloppnåelse (antall ansatte)</v>
      </c>
      <c r="CD60" s="193">
        <v>0</v>
      </c>
      <c r="CE60" s="193">
        <v>0</v>
      </c>
      <c r="CF60" s="193">
        <v>0</v>
      </c>
      <c r="CG60" s="193">
        <v>0</v>
      </c>
    </row>
    <row r="61" spans="3:85" x14ac:dyDescent="0.25">
      <c r="C61" t="s">
        <v>224</v>
      </c>
      <c r="D61" t="s">
        <v>219</v>
      </c>
      <c r="E61" t="s">
        <v>9</v>
      </c>
      <c r="F61">
        <f>SUMIFS(kommunedata_grunnlag_før_rapportering[Totalt innvilget beløp (Autosummert)],kommunedata_grunnlag_før_rapportering[row_id],prosjekttema_og_tittel[[#This Row],[rowId - prosjektSøknadsbeløp]])</f>
        <v>0</v>
      </c>
      <c r="G61" t="b">
        <f>prosjekttema_og_tittel[[#This Row],[totalt innvilget]]&gt;0</f>
        <v>0</v>
      </c>
      <c r="H61">
        <f>IFERROR(IF(INDEX(kommunedata_grunnlag_før_rapportering[Svar / Merknad],MATCH(prosjekttema_og_tittel[[#This Row],[rowId - prosjekttema]],kommunedata_grunnlag_før_rapportering[row_id],0))="Ja",1,0),0)</f>
        <v>0</v>
      </c>
      <c r="I61">
        <f>IF(AND(prosjekttema_og_tittel[[#This Row],[prosjeksøknad har fått innvilgede midler]],prosjekttema_og_tittel[[#This Row],[tema inngår i prosjektsøknad]]=1),1,0)</f>
        <v>0</v>
      </c>
      <c r="J61" t="s">
        <v>215</v>
      </c>
      <c r="K61" t="str">
        <f>IFERROR(INDEX(kommunedata_grunnlag_før_rapportering[Svar / Merknad],MATCH(prosjekttema_og_tittel[[#This Row],[rowId - prosjekttittel]],kommunedata_grunnlag_før_rapportering[row_id],0)),"")</f>
        <v/>
      </c>
      <c r="Q61" s="196" t="str">
        <f>Rapportering!B57</f>
        <v>2.6c</v>
      </c>
      <c r="R61" s="196" t="e">
        <f>Rapportering!C57</f>
        <v>#N/A</v>
      </c>
      <c r="S61" s="196" t="e">
        <f>Rapportering!D57</f>
        <v>#N/A</v>
      </c>
      <c r="T61" s="196">
        <f>Rapportering!E57</f>
        <v>0</v>
      </c>
      <c r="U61" s="196">
        <f>Rapportering!F57</f>
        <v>0</v>
      </c>
      <c r="V61" s="196">
        <f>Rapportering!G57</f>
        <v>0</v>
      </c>
      <c r="W61" s="196">
        <f>Rapportering!H57</f>
        <v>0</v>
      </c>
      <c r="Z61" s="186">
        <v>60</v>
      </c>
      <c r="AA61" s="191"/>
      <c r="AB61" s="191"/>
      <c r="AC61" s="191"/>
      <c r="AD61" s="191"/>
      <c r="AE61" s="191"/>
      <c r="AF61" s="191"/>
      <c r="AG61" s="191"/>
      <c r="AH61" s="191"/>
      <c r="AI61" s="191"/>
      <c r="AJ61" s="191"/>
      <c r="AK61" s="191"/>
      <c r="AL61" s="191"/>
      <c r="AM61" s="191"/>
      <c r="AN61" s="191"/>
      <c r="AO61" s="191"/>
      <c r="AP61" s="191"/>
      <c r="AQ61" s="191"/>
      <c r="AR61" s="191"/>
      <c r="AS61" s="191"/>
      <c r="AT61" s="191"/>
      <c r="AU61" s="191"/>
      <c r="AV61" s="183" t="str">
        <f>IFERROR(INDEX(prosjekttema_og_tittel[tema inngår i prosjektsøknad],MATCH(AD61,prosjekttema_og_tittel[rowId - prosjekttema],0)),"")</f>
        <v/>
      </c>
      <c r="AW61" s="183" t="str">
        <f>IFERROR(INDEX(prosjekttema_og_tittel[prosjekttema inngår i prosjektsøknad som har fått innvilgede midler],MATCH(AD61,prosjekttema_og_tittel[rowId - prosjekttema],0)),"")</f>
        <v/>
      </c>
      <c r="AX61" s="200" t="str">
        <f>IFERROR(INDEX($T$13:$T$76,MATCH('backend (Ikke rør)'!$AD61,$Q$13:$Q$76,0)),"")</f>
        <v>Måloppnåelse (antall ansatte)</v>
      </c>
      <c r="AY61" s="200">
        <f>IFERROR(INDEX($U$13:$U$76,MATCH('backend (Ikke rør)'!$AD61,$Q$13:$Q$76,0)),"")</f>
        <v>0</v>
      </c>
      <c r="AZ61" s="200">
        <f>IFERROR(INDEX($V$13:$V$76,MATCH('backend (Ikke rør)'!$AD61,$Q$13:$Q$76,0)),"")</f>
        <v>0</v>
      </c>
      <c r="BA61" s="183">
        <f>IFERROR(INDEX($V$79:$V$107,MATCH('backend (Ikke rør)'!$AD61,$Q$79:$Q$107,0)),"")</f>
        <v>0</v>
      </c>
      <c r="BB61" s="183">
        <f>IFERROR(INDEX($W$79:$W$107,MATCH('backend (Ikke rør)'!$AD61,$Q$79:$Q$107,0)),"")</f>
        <v>0</v>
      </c>
      <c r="BC61" s="186" t="b">
        <v>1</v>
      </c>
      <c r="BE61" s="193">
        <v>74</v>
      </c>
      <c r="BF61" s="193">
        <v>0</v>
      </c>
      <c r="BG61" s="193">
        <v>0</v>
      </c>
      <c r="BH61" s="193">
        <v>0</v>
      </c>
      <c r="BI61" s="193">
        <v>0</v>
      </c>
      <c r="BJ61" s="193">
        <v>0</v>
      </c>
      <c r="BK61" s="193">
        <v>0</v>
      </c>
      <c r="BL61" s="193">
        <v>0</v>
      </c>
      <c r="BM61" s="193">
        <v>0</v>
      </c>
      <c r="BN61" s="193">
        <v>0</v>
      </c>
      <c r="BO61" s="193">
        <v>0</v>
      </c>
      <c r="BP61" s="193">
        <v>0</v>
      </c>
      <c r="BQ61" s="193">
        <v>0</v>
      </c>
      <c r="BR61" s="193">
        <v>0</v>
      </c>
      <c r="BS61" s="193">
        <v>0</v>
      </c>
      <c r="BT61" s="193">
        <v>0</v>
      </c>
      <c r="BU61" s="193">
        <v>0</v>
      </c>
      <c r="BV61" s="193">
        <v>0</v>
      </c>
      <c r="BW61" s="193">
        <v>0</v>
      </c>
      <c r="BX61" s="193">
        <v>0</v>
      </c>
      <c r="BY61" s="193">
        <v>0</v>
      </c>
      <c r="BZ61" s="193">
        <v>0</v>
      </c>
      <c r="CA61" s="193" t="str">
        <v/>
      </c>
      <c r="CB61" s="193" t="str">
        <v/>
      </c>
      <c r="CC61" s="193" t="str">
        <v>Måloppnåelse (antall ansatte)</v>
      </c>
      <c r="CD61" s="193">
        <v>0</v>
      </c>
      <c r="CE61" s="193">
        <v>0</v>
      </c>
      <c r="CF61" s="193">
        <v>0</v>
      </c>
      <c r="CG61" s="193">
        <v>0</v>
      </c>
    </row>
    <row r="62" spans="3:85" x14ac:dyDescent="0.25">
      <c r="C62" t="s">
        <v>224</v>
      </c>
      <c r="D62" t="s">
        <v>220</v>
      </c>
      <c r="E62" t="s">
        <v>8</v>
      </c>
      <c r="F62">
        <f>SUMIFS(kommunedata_grunnlag_før_rapportering[Totalt innvilget beløp (Autosummert)],kommunedata_grunnlag_før_rapportering[row_id],prosjekttema_og_tittel[[#This Row],[rowId - prosjektSøknadsbeløp]])</f>
        <v>0</v>
      </c>
      <c r="G62" t="b">
        <f>prosjekttema_og_tittel[[#This Row],[totalt innvilget]]&gt;0</f>
        <v>0</v>
      </c>
      <c r="H62">
        <f>IFERROR(IF(INDEX(kommunedata_grunnlag_før_rapportering[Svar / Merknad],MATCH(prosjekttema_og_tittel[[#This Row],[rowId - prosjekttema]],kommunedata_grunnlag_før_rapportering[row_id],0))="Ja",1,0),0)</f>
        <v>0</v>
      </c>
      <c r="I62">
        <f>IF(AND(prosjekttema_og_tittel[[#This Row],[prosjeksøknad har fått innvilgede midler]],prosjekttema_og_tittel[[#This Row],[tema inngår i prosjektsøknad]]=1),1,0)</f>
        <v>0</v>
      </c>
      <c r="J62" t="s">
        <v>215</v>
      </c>
      <c r="K62" t="str">
        <f>IFERROR(INDEX(kommunedata_grunnlag_før_rapportering[Svar / Merknad],MATCH(prosjekttema_og_tittel[[#This Row],[rowId - prosjekttittel]],kommunedata_grunnlag_før_rapportering[row_id],0)),"")</f>
        <v/>
      </c>
      <c r="Q62" s="196">
        <f>Rapportering!B58</f>
        <v>0</v>
      </c>
      <c r="R62" s="196" t="str">
        <f>Rapportering!C58</f>
        <v>Sum (2.6) :</v>
      </c>
      <c r="S62" s="196" t="e">
        <f>Rapportering!D58</f>
        <v>#N/A</v>
      </c>
      <c r="T62" s="196">
        <f>Rapportering!E58</f>
        <v>0</v>
      </c>
      <c r="U62" s="196">
        <f>Rapportering!F58</f>
        <v>0</v>
      </c>
      <c r="V62" s="196">
        <f>Rapportering!G58</f>
        <v>0</v>
      </c>
      <c r="W62" s="196">
        <f>Rapportering!H58</f>
        <v>0</v>
      </c>
      <c r="Z62" s="186">
        <v>61</v>
      </c>
      <c r="AA62" s="191"/>
      <c r="AB62" s="191"/>
      <c r="AC62" s="191"/>
      <c r="AD62" s="191"/>
      <c r="AE62" s="191"/>
      <c r="AF62" s="191"/>
      <c r="AG62" s="191"/>
      <c r="AH62" s="191"/>
      <c r="AI62" s="191"/>
      <c r="AJ62" s="191"/>
      <c r="AK62" s="191"/>
      <c r="AL62" s="191"/>
      <c r="AM62" s="191"/>
      <c r="AN62" s="191"/>
      <c r="AO62" s="191"/>
      <c r="AP62" s="191"/>
      <c r="AQ62" s="191"/>
      <c r="AR62" s="191"/>
      <c r="AS62" s="191"/>
      <c r="AT62" s="191"/>
      <c r="AU62" s="191"/>
      <c r="AV62" s="183" t="str">
        <f>IFERROR(INDEX(prosjekttema_og_tittel[tema inngår i prosjektsøknad],MATCH(AD62,prosjekttema_og_tittel[rowId - prosjekttema],0)),"")</f>
        <v/>
      </c>
      <c r="AW62" s="183" t="str">
        <f>IFERROR(INDEX(prosjekttema_og_tittel[prosjekttema inngår i prosjektsøknad som har fått innvilgede midler],MATCH(AD62,prosjekttema_og_tittel[rowId - prosjekttema],0)),"")</f>
        <v/>
      </c>
      <c r="AX62" s="200" t="str">
        <f>IFERROR(INDEX($T$13:$T$76,MATCH('backend (Ikke rør)'!$AD62,$Q$13:$Q$76,0)),"")</f>
        <v>Måloppnåelse (antall ansatte)</v>
      </c>
      <c r="AY62" s="200">
        <f>IFERROR(INDEX($U$13:$U$76,MATCH('backend (Ikke rør)'!$AD62,$Q$13:$Q$76,0)),"")</f>
        <v>0</v>
      </c>
      <c r="AZ62" s="200">
        <f>IFERROR(INDEX($V$13:$V$76,MATCH('backend (Ikke rør)'!$AD62,$Q$13:$Q$76,0)),"")</f>
        <v>0</v>
      </c>
      <c r="BA62" s="183">
        <f>IFERROR(INDEX($V$79:$V$107,MATCH('backend (Ikke rør)'!$AD62,$Q$79:$Q$107,0)),"")</f>
        <v>0</v>
      </c>
      <c r="BB62" s="183">
        <f>IFERROR(INDEX($W$79:$W$107,MATCH('backend (Ikke rør)'!$AD62,$Q$79:$Q$107,0)),"")</f>
        <v>0</v>
      </c>
      <c r="BC62" s="186" t="b">
        <v>1</v>
      </c>
      <c r="BE62" s="193">
        <v>75</v>
      </c>
      <c r="BF62" s="193">
        <v>0</v>
      </c>
      <c r="BG62" s="193">
        <v>0</v>
      </c>
      <c r="BH62" s="193">
        <v>0</v>
      </c>
      <c r="BI62" s="193">
        <v>0</v>
      </c>
      <c r="BJ62" s="193">
        <v>0</v>
      </c>
      <c r="BK62" s="193">
        <v>0</v>
      </c>
      <c r="BL62" s="193">
        <v>0</v>
      </c>
      <c r="BM62" s="193">
        <v>0</v>
      </c>
      <c r="BN62" s="193">
        <v>0</v>
      </c>
      <c r="BO62" s="193">
        <v>0</v>
      </c>
      <c r="BP62" s="193">
        <v>0</v>
      </c>
      <c r="BQ62" s="193">
        <v>0</v>
      </c>
      <c r="BR62" s="193">
        <v>0</v>
      </c>
      <c r="BS62" s="193">
        <v>0</v>
      </c>
      <c r="BT62" s="193">
        <v>0</v>
      </c>
      <c r="BU62" s="193">
        <v>0</v>
      </c>
      <c r="BV62" s="193">
        <v>0</v>
      </c>
      <c r="BW62" s="193">
        <v>0</v>
      </c>
      <c r="BX62" s="193">
        <v>0</v>
      </c>
      <c r="BY62" s="193">
        <v>0</v>
      </c>
      <c r="BZ62" s="193">
        <v>0</v>
      </c>
      <c r="CA62" s="193" t="str">
        <v/>
      </c>
      <c r="CB62" s="193" t="str">
        <v/>
      </c>
      <c r="CC62" s="193" t="str">
        <v>Måloppnåelse (antall ansatte)</v>
      </c>
      <c r="CD62" s="193">
        <v>0</v>
      </c>
      <c r="CE62" s="193">
        <v>0</v>
      </c>
      <c r="CF62" s="193">
        <v>0</v>
      </c>
      <c r="CG62" s="193">
        <v>0</v>
      </c>
    </row>
    <row r="63" spans="3:85" x14ac:dyDescent="0.25">
      <c r="C63" t="s">
        <v>224</v>
      </c>
      <c r="D63" t="s">
        <v>221</v>
      </c>
      <c r="E63" t="s">
        <v>7</v>
      </c>
      <c r="F63">
        <f>SUMIFS(kommunedata_grunnlag_før_rapportering[Totalt innvilget beløp (Autosummert)],kommunedata_grunnlag_før_rapportering[row_id],prosjekttema_og_tittel[[#This Row],[rowId - prosjektSøknadsbeløp]])</f>
        <v>0</v>
      </c>
      <c r="G63" t="b">
        <f>prosjekttema_og_tittel[[#This Row],[totalt innvilget]]&gt;0</f>
        <v>0</v>
      </c>
      <c r="H63">
        <f>IFERROR(IF(INDEX(kommunedata_grunnlag_før_rapportering[Svar / Merknad],MATCH(prosjekttema_og_tittel[[#This Row],[rowId - prosjekttema]],kommunedata_grunnlag_før_rapportering[row_id],0))="Ja",1,0),0)</f>
        <v>0</v>
      </c>
      <c r="I63">
        <f>IF(AND(prosjekttema_og_tittel[[#This Row],[prosjeksøknad har fått innvilgede midler]],prosjekttema_og_tittel[[#This Row],[tema inngår i prosjektsøknad]]=1),1,0)</f>
        <v>0</v>
      </c>
      <c r="J63" t="s">
        <v>215</v>
      </c>
      <c r="K63" t="str">
        <f>IFERROR(INDEX(kommunedata_grunnlag_før_rapportering[Svar / Merknad],MATCH(prosjekttema_og_tittel[[#This Row],[rowId - prosjekttittel]],kommunedata_grunnlag_før_rapportering[row_id],0)),"")</f>
        <v/>
      </c>
      <c r="Z63" s="186">
        <v>62</v>
      </c>
      <c r="AA63" s="191"/>
      <c r="AB63" s="191"/>
      <c r="AC63" s="191"/>
      <c r="AD63" s="191"/>
      <c r="AE63" s="191"/>
      <c r="AF63" s="191"/>
      <c r="AG63" s="191"/>
      <c r="AH63" s="191"/>
      <c r="AI63" s="191"/>
      <c r="AJ63" s="191"/>
      <c r="AK63" s="191"/>
      <c r="AL63" s="191"/>
      <c r="AM63" s="191"/>
      <c r="AN63" s="191"/>
      <c r="AO63" s="191"/>
      <c r="AP63" s="191"/>
      <c r="AQ63" s="191"/>
      <c r="AR63" s="191"/>
      <c r="AS63" s="191"/>
      <c r="AT63" s="191"/>
      <c r="AU63" s="191"/>
      <c r="AV63" s="183" t="str">
        <f>IFERROR(INDEX(prosjekttema_og_tittel[tema inngår i prosjektsøknad],MATCH(AD63,prosjekttema_og_tittel[rowId - prosjekttema],0)),"")</f>
        <v/>
      </c>
      <c r="AW63" s="183" t="str">
        <f>IFERROR(INDEX(prosjekttema_og_tittel[prosjekttema inngår i prosjektsøknad som har fått innvilgede midler],MATCH(AD63,prosjekttema_og_tittel[rowId - prosjekttema],0)),"")</f>
        <v/>
      </c>
      <c r="AX63" s="200" t="str">
        <f>IFERROR(INDEX($T$13:$T$76,MATCH('backend (Ikke rør)'!$AD63,$Q$13:$Q$76,0)),"")</f>
        <v>Måloppnåelse (antall ansatte)</v>
      </c>
      <c r="AY63" s="200">
        <f>IFERROR(INDEX($U$13:$U$76,MATCH('backend (Ikke rør)'!$AD63,$Q$13:$Q$76,0)),"")</f>
        <v>0</v>
      </c>
      <c r="AZ63" s="200">
        <f>IFERROR(INDEX($V$13:$V$76,MATCH('backend (Ikke rør)'!$AD63,$Q$13:$Q$76,0)),"")</f>
        <v>0</v>
      </c>
      <c r="BA63" s="183">
        <f>IFERROR(INDEX($V$79:$V$107,MATCH('backend (Ikke rør)'!$AD63,$Q$79:$Q$107,0)),"")</f>
        <v>0</v>
      </c>
      <c r="BB63" s="183">
        <f>IFERROR(INDEX($W$79:$W$107,MATCH('backend (Ikke rør)'!$AD63,$Q$79:$Q$107,0)),"")</f>
        <v>0</v>
      </c>
      <c r="BC63" s="186" t="b">
        <v>1</v>
      </c>
      <c r="BE63" s="193">
        <v>76</v>
      </c>
      <c r="BF63" s="193">
        <v>0</v>
      </c>
      <c r="BG63" s="193">
        <v>0</v>
      </c>
      <c r="BH63" s="193">
        <v>0</v>
      </c>
      <c r="BI63" s="193">
        <v>0</v>
      </c>
      <c r="BJ63" s="193">
        <v>0</v>
      </c>
      <c r="BK63" s="193">
        <v>0</v>
      </c>
      <c r="BL63" s="193">
        <v>0</v>
      </c>
      <c r="BM63" s="193">
        <v>0</v>
      </c>
      <c r="BN63" s="193">
        <v>0</v>
      </c>
      <c r="BO63" s="193">
        <v>0</v>
      </c>
      <c r="BP63" s="193">
        <v>0</v>
      </c>
      <c r="BQ63" s="193">
        <v>0</v>
      </c>
      <c r="BR63" s="193">
        <v>0</v>
      </c>
      <c r="BS63" s="193">
        <v>0</v>
      </c>
      <c r="BT63" s="193">
        <v>0</v>
      </c>
      <c r="BU63" s="193">
        <v>0</v>
      </c>
      <c r="BV63" s="193">
        <v>0</v>
      </c>
      <c r="BW63" s="193">
        <v>0</v>
      </c>
      <c r="BX63" s="193">
        <v>0</v>
      </c>
      <c r="BY63" s="193">
        <v>0</v>
      </c>
      <c r="BZ63" s="193">
        <v>0</v>
      </c>
      <c r="CA63" s="193" t="str">
        <v/>
      </c>
      <c r="CB63" s="193" t="str">
        <v/>
      </c>
      <c r="CC63" s="193" t="str">
        <v>Måloppnåelse (antall ansatte)</v>
      </c>
      <c r="CD63" s="193">
        <v>0</v>
      </c>
      <c r="CE63" s="193">
        <v>0</v>
      </c>
      <c r="CF63" s="193">
        <v>0</v>
      </c>
      <c r="CG63" s="193">
        <v>0</v>
      </c>
    </row>
    <row r="64" spans="3:85" x14ac:dyDescent="0.25">
      <c r="C64" t="s">
        <v>224</v>
      </c>
      <c r="D64" t="s">
        <v>222</v>
      </c>
      <c r="E64" t="s">
        <v>6</v>
      </c>
      <c r="F64">
        <f>SUMIFS(kommunedata_grunnlag_før_rapportering[Totalt innvilget beløp (Autosummert)],kommunedata_grunnlag_før_rapportering[row_id],prosjekttema_og_tittel[[#This Row],[rowId - prosjektSøknadsbeløp]])</f>
        <v>0</v>
      </c>
      <c r="G64" t="b">
        <f>prosjekttema_og_tittel[[#This Row],[totalt innvilget]]&gt;0</f>
        <v>0</v>
      </c>
      <c r="H64">
        <f>IFERROR(IF(INDEX(kommunedata_grunnlag_før_rapportering[Svar / Merknad],MATCH(prosjekttema_og_tittel[[#This Row],[rowId - prosjekttema]],kommunedata_grunnlag_før_rapportering[row_id],0))="Ja",1,0),0)</f>
        <v>0</v>
      </c>
      <c r="I64">
        <f>IF(AND(prosjekttema_og_tittel[[#This Row],[prosjeksøknad har fått innvilgede midler]],prosjekttema_og_tittel[[#This Row],[tema inngår i prosjektsøknad]]=1),1,0)</f>
        <v>0</v>
      </c>
      <c r="J64" t="s">
        <v>215</v>
      </c>
      <c r="K64" t="str">
        <f>IFERROR(INDEX(kommunedata_grunnlag_før_rapportering[Svar / Merknad],MATCH(prosjekttema_og_tittel[[#This Row],[rowId - prosjekttittel]],kommunedata_grunnlag_før_rapportering[row_id],0)),"")</f>
        <v/>
      </c>
      <c r="Z64" s="186">
        <v>63</v>
      </c>
      <c r="AA64" s="191"/>
      <c r="AB64" s="191"/>
      <c r="AC64" s="191"/>
      <c r="AD64" s="191"/>
      <c r="AE64" s="191"/>
      <c r="AF64" s="191"/>
      <c r="AG64" s="191"/>
      <c r="AH64" s="191"/>
      <c r="AI64" s="191"/>
      <c r="AJ64" s="191"/>
      <c r="AK64" s="191"/>
      <c r="AL64" s="191"/>
      <c r="AM64" s="191"/>
      <c r="AN64" s="191"/>
      <c r="AO64" s="191"/>
      <c r="AP64" s="191"/>
      <c r="AQ64" s="191"/>
      <c r="AR64" s="191"/>
      <c r="AS64" s="191"/>
      <c r="AT64" s="191"/>
      <c r="AU64" s="191"/>
      <c r="AV64" s="183" t="str">
        <f>IFERROR(INDEX(prosjekttema_og_tittel[tema inngår i prosjektsøknad],MATCH(AD64,prosjekttema_og_tittel[rowId - prosjekttema],0)),"")</f>
        <v/>
      </c>
      <c r="AW64" s="183" t="str">
        <f>IFERROR(INDEX(prosjekttema_og_tittel[prosjekttema inngår i prosjektsøknad som har fått innvilgede midler],MATCH(AD64,prosjekttema_og_tittel[rowId - prosjekttema],0)),"")</f>
        <v/>
      </c>
      <c r="AX64" s="200" t="str">
        <f>IFERROR(INDEX($T$13:$T$76,MATCH('backend (Ikke rør)'!$AD64,$Q$13:$Q$76,0)),"")</f>
        <v>Måloppnåelse (antall ansatte)</v>
      </c>
      <c r="AY64" s="200">
        <f>IFERROR(INDEX($U$13:$U$76,MATCH('backend (Ikke rør)'!$AD64,$Q$13:$Q$76,0)),"")</f>
        <v>0</v>
      </c>
      <c r="AZ64" s="200">
        <f>IFERROR(INDEX($V$13:$V$76,MATCH('backend (Ikke rør)'!$AD64,$Q$13:$Q$76,0)),"")</f>
        <v>0</v>
      </c>
      <c r="BA64" s="183">
        <f>IFERROR(INDEX($V$79:$V$107,MATCH('backend (Ikke rør)'!$AD64,$Q$79:$Q$107,0)),"")</f>
        <v>0</v>
      </c>
      <c r="BB64" s="183">
        <f>IFERROR(INDEX($W$79:$W$107,MATCH('backend (Ikke rør)'!$AD64,$Q$79:$Q$107,0)),"")</f>
        <v>0</v>
      </c>
      <c r="BC64" s="186" t="b">
        <v>1</v>
      </c>
      <c r="BE64" s="193">
        <v>77</v>
      </c>
      <c r="BF64" s="193">
        <v>0</v>
      </c>
      <c r="BG64" s="193">
        <v>0</v>
      </c>
      <c r="BH64" s="193">
        <v>0</v>
      </c>
      <c r="BI64" s="193">
        <v>0</v>
      </c>
      <c r="BJ64" s="193">
        <v>0</v>
      </c>
      <c r="BK64" s="193">
        <v>0</v>
      </c>
      <c r="BL64" s="193">
        <v>0</v>
      </c>
      <c r="BM64" s="193">
        <v>0</v>
      </c>
      <c r="BN64" s="193">
        <v>0</v>
      </c>
      <c r="BO64" s="193">
        <v>0</v>
      </c>
      <c r="BP64" s="193">
        <v>0</v>
      </c>
      <c r="BQ64" s="193">
        <v>0</v>
      </c>
      <c r="BR64" s="193">
        <v>0</v>
      </c>
      <c r="BS64" s="193">
        <v>0</v>
      </c>
      <c r="BT64" s="193">
        <v>0</v>
      </c>
      <c r="BU64" s="193">
        <v>0</v>
      </c>
      <c r="BV64" s="193">
        <v>0</v>
      </c>
      <c r="BW64" s="193">
        <v>0</v>
      </c>
      <c r="BX64" s="193">
        <v>0</v>
      </c>
      <c r="BY64" s="193">
        <v>0</v>
      </c>
      <c r="BZ64" s="193">
        <v>0</v>
      </c>
      <c r="CA64" s="193" t="str">
        <v/>
      </c>
      <c r="CB64" s="193" t="str">
        <v/>
      </c>
      <c r="CC64" s="193" t="str">
        <v>Måloppnåelse (antall ansatte)</v>
      </c>
      <c r="CD64" s="193">
        <v>0</v>
      </c>
      <c r="CE64" s="193">
        <v>0</v>
      </c>
      <c r="CF64" s="193">
        <v>0</v>
      </c>
      <c r="CG64" s="193">
        <v>0</v>
      </c>
    </row>
    <row r="65" spans="3:85" x14ac:dyDescent="0.25">
      <c r="C65" t="s">
        <v>224</v>
      </c>
      <c r="D65" t="s">
        <v>223</v>
      </c>
      <c r="E65" t="s">
        <v>5</v>
      </c>
      <c r="F65">
        <f>SUMIFS(kommunedata_grunnlag_før_rapportering[Totalt innvilget beløp (Autosummert)],kommunedata_grunnlag_før_rapportering[row_id],prosjekttema_og_tittel[[#This Row],[rowId - prosjektSøknadsbeløp]])</f>
        <v>0</v>
      </c>
      <c r="G65" t="b">
        <f>prosjekttema_og_tittel[[#This Row],[totalt innvilget]]&gt;0</f>
        <v>0</v>
      </c>
      <c r="H65">
        <f>IFERROR(IF(INDEX(kommunedata_grunnlag_før_rapportering[Svar / Merknad],MATCH(prosjekttema_og_tittel[[#This Row],[rowId - prosjekttema]],kommunedata_grunnlag_før_rapportering[row_id],0))="Ja",1,0),0)</f>
        <v>0</v>
      </c>
      <c r="I65">
        <f>IF(AND(prosjekttema_og_tittel[[#This Row],[prosjeksøknad har fått innvilgede midler]],prosjekttema_og_tittel[[#This Row],[tema inngår i prosjektsøknad]]=1),1,0)</f>
        <v>0</v>
      </c>
      <c r="J65" t="s">
        <v>215</v>
      </c>
      <c r="K65" t="str">
        <f>IFERROR(INDEX(kommunedata_grunnlag_før_rapportering[Svar / Merknad],MATCH(prosjekttema_og_tittel[[#This Row],[rowId - prosjekttittel]],kommunedata_grunnlag_før_rapportering[row_id],0)),"")</f>
        <v/>
      </c>
      <c r="Z65" s="186">
        <v>64</v>
      </c>
      <c r="AA65" s="191"/>
      <c r="AB65" s="191"/>
      <c r="AC65" s="191"/>
      <c r="AD65" s="191"/>
      <c r="AE65" s="191"/>
      <c r="AF65" s="191"/>
      <c r="AG65" s="191"/>
      <c r="AH65" s="191"/>
      <c r="AI65" s="191"/>
      <c r="AJ65" s="191"/>
      <c r="AK65" s="191"/>
      <c r="AL65" s="191"/>
      <c r="AM65" s="191"/>
      <c r="AN65" s="191"/>
      <c r="AO65" s="191"/>
      <c r="AP65" s="191"/>
      <c r="AQ65" s="191"/>
      <c r="AR65" s="191"/>
      <c r="AS65" s="191"/>
      <c r="AT65" s="191"/>
      <c r="AU65" s="191"/>
      <c r="AV65" s="183" t="str">
        <f>IFERROR(INDEX(prosjekttema_og_tittel[tema inngår i prosjektsøknad],MATCH(AD65,prosjekttema_og_tittel[rowId - prosjekttema],0)),"")</f>
        <v/>
      </c>
      <c r="AW65" s="183" t="str">
        <f>IFERROR(INDEX(prosjekttema_og_tittel[prosjekttema inngår i prosjektsøknad som har fått innvilgede midler],MATCH(AD65,prosjekttema_og_tittel[rowId - prosjekttema],0)),"")</f>
        <v/>
      </c>
      <c r="AX65" s="200" t="str">
        <f>IFERROR(INDEX($T$13:$T$76,MATCH('backend (Ikke rør)'!$AD65,$Q$13:$Q$76,0)),"")</f>
        <v>Måloppnåelse (antall ansatte)</v>
      </c>
      <c r="AY65" s="200">
        <f>IFERROR(INDEX($U$13:$U$76,MATCH('backend (Ikke rør)'!$AD65,$Q$13:$Q$76,0)),"")</f>
        <v>0</v>
      </c>
      <c r="AZ65" s="200">
        <f>IFERROR(INDEX($V$13:$V$76,MATCH('backend (Ikke rør)'!$AD65,$Q$13:$Q$76,0)),"")</f>
        <v>0</v>
      </c>
      <c r="BA65" s="183">
        <f>IFERROR(INDEX($V$79:$V$107,MATCH('backend (Ikke rør)'!$AD65,$Q$79:$Q$107,0)),"")</f>
        <v>0</v>
      </c>
      <c r="BB65" s="183">
        <f>IFERROR(INDEX($W$79:$W$107,MATCH('backend (Ikke rør)'!$AD65,$Q$79:$Q$107,0)),"")</f>
        <v>0</v>
      </c>
      <c r="BC65" s="186" t="b">
        <v>1</v>
      </c>
      <c r="BE65" s="193">
        <v>78</v>
      </c>
      <c r="BF65" s="193">
        <v>0</v>
      </c>
      <c r="BG65" s="193">
        <v>0</v>
      </c>
      <c r="BH65" s="193">
        <v>0</v>
      </c>
      <c r="BI65" s="193">
        <v>0</v>
      </c>
      <c r="BJ65" s="193">
        <v>0</v>
      </c>
      <c r="BK65" s="193">
        <v>0</v>
      </c>
      <c r="BL65" s="193">
        <v>0</v>
      </c>
      <c r="BM65" s="193">
        <v>0</v>
      </c>
      <c r="BN65" s="193">
        <v>0</v>
      </c>
      <c r="BO65" s="193">
        <v>0</v>
      </c>
      <c r="BP65" s="193">
        <v>0</v>
      </c>
      <c r="BQ65" s="193">
        <v>0</v>
      </c>
      <c r="BR65" s="193">
        <v>0</v>
      </c>
      <c r="BS65" s="193">
        <v>0</v>
      </c>
      <c r="BT65" s="193">
        <v>0</v>
      </c>
      <c r="BU65" s="193">
        <v>0</v>
      </c>
      <c r="BV65" s="193">
        <v>0</v>
      </c>
      <c r="BW65" s="193">
        <v>0</v>
      </c>
      <c r="BX65" s="193">
        <v>0</v>
      </c>
      <c r="BY65" s="193">
        <v>0</v>
      </c>
      <c r="BZ65" s="193">
        <v>0</v>
      </c>
      <c r="CA65" s="193" t="str">
        <v/>
      </c>
      <c r="CB65" s="193" t="str">
        <v/>
      </c>
      <c r="CC65" s="193" t="str">
        <v>Måloppnåelse (antall ansatte)</v>
      </c>
      <c r="CD65" s="193">
        <v>0</v>
      </c>
      <c r="CE65" s="193">
        <v>0</v>
      </c>
      <c r="CF65" s="193">
        <v>0</v>
      </c>
      <c r="CG65" s="193">
        <v>0</v>
      </c>
    </row>
    <row r="66" spans="3:85" x14ac:dyDescent="0.25">
      <c r="C66" t="s">
        <v>234</v>
      </c>
      <c r="D66" t="s">
        <v>226</v>
      </c>
      <c r="E66" t="s">
        <v>12</v>
      </c>
      <c r="F66">
        <f>SUMIFS(kommunedata_grunnlag_før_rapportering[Totalt innvilget beløp (Autosummert)],kommunedata_grunnlag_før_rapportering[row_id],prosjekttema_og_tittel[[#This Row],[rowId - prosjektSøknadsbeløp]])</f>
        <v>0</v>
      </c>
      <c r="G66" t="b">
        <f>prosjekttema_og_tittel[[#This Row],[totalt innvilget]]&gt;0</f>
        <v>0</v>
      </c>
      <c r="H66">
        <f>IFERROR(IF(INDEX(kommunedata_grunnlag_før_rapportering[Svar / Merknad],MATCH(prosjekttema_og_tittel[[#This Row],[rowId - prosjekttema]],kommunedata_grunnlag_før_rapportering[row_id],0))="Ja",1,0),0)</f>
        <v>0</v>
      </c>
      <c r="I66">
        <f>IF(AND(prosjekttema_og_tittel[[#This Row],[prosjeksøknad har fått innvilgede midler]],prosjekttema_og_tittel[[#This Row],[tema inngår i prosjektsøknad]]=1),1,0)</f>
        <v>0</v>
      </c>
      <c r="J66" t="s">
        <v>225</v>
      </c>
      <c r="K66" t="str">
        <f>IFERROR(INDEX(kommunedata_grunnlag_før_rapportering[Svar / Merknad],MATCH(prosjekttema_og_tittel[[#This Row],[rowId - prosjekttittel]],kommunedata_grunnlag_før_rapportering[row_id],0)),"")</f>
        <v/>
      </c>
      <c r="Z66" s="186">
        <v>65</v>
      </c>
      <c r="AA66" s="191"/>
      <c r="AB66" s="191"/>
      <c r="AC66" s="191"/>
      <c r="AD66" s="191"/>
      <c r="AE66" s="191"/>
      <c r="AF66" s="191"/>
      <c r="AG66" s="191"/>
      <c r="AH66" s="191"/>
      <c r="AI66" s="191"/>
      <c r="AJ66" s="191"/>
      <c r="AK66" s="191"/>
      <c r="AL66" s="191"/>
      <c r="AM66" s="191"/>
      <c r="AN66" s="191"/>
      <c r="AO66" s="191"/>
      <c r="AP66" s="191"/>
      <c r="AQ66" s="191"/>
      <c r="AR66" s="191"/>
      <c r="AS66" s="191"/>
      <c r="AT66" s="191"/>
      <c r="AU66" s="191"/>
      <c r="AV66" s="183" t="str">
        <f>IFERROR(INDEX(prosjekttema_og_tittel[tema inngår i prosjektsøknad],MATCH(AD66,prosjekttema_og_tittel[rowId - prosjekttema],0)),"")</f>
        <v/>
      </c>
      <c r="AW66" s="183" t="str">
        <f>IFERROR(INDEX(prosjekttema_og_tittel[prosjekttema inngår i prosjektsøknad som har fått innvilgede midler],MATCH(AD66,prosjekttema_og_tittel[rowId - prosjekttema],0)),"")</f>
        <v/>
      </c>
      <c r="AX66" s="200" t="str">
        <f>IFERROR(INDEX($T$13:$T$76,MATCH('backend (Ikke rør)'!$AD66,$Q$13:$Q$76,0)),"")</f>
        <v>Måloppnåelse (antall ansatte)</v>
      </c>
      <c r="AY66" s="200">
        <f>IFERROR(INDEX($U$13:$U$76,MATCH('backend (Ikke rør)'!$AD66,$Q$13:$Q$76,0)),"")</f>
        <v>0</v>
      </c>
      <c r="AZ66" s="200">
        <f>IFERROR(INDEX($V$13:$V$76,MATCH('backend (Ikke rør)'!$AD66,$Q$13:$Q$76,0)),"")</f>
        <v>0</v>
      </c>
      <c r="BA66" s="183">
        <f>IFERROR(INDEX($V$79:$V$107,MATCH('backend (Ikke rør)'!$AD66,$Q$79:$Q$107,0)),"")</f>
        <v>0</v>
      </c>
      <c r="BB66" s="183">
        <f>IFERROR(INDEX($W$79:$W$107,MATCH('backend (Ikke rør)'!$AD66,$Q$79:$Q$107,0)),"")</f>
        <v>0</v>
      </c>
      <c r="BC66" s="186" t="b">
        <v>1</v>
      </c>
      <c r="BE66" s="193">
        <v>79</v>
      </c>
      <c r="BF66" s="193">
        <v>0</v>
      </c>
      <c r="BG66" s="193">
        <v>0</v>
      </c>
      <c r="BH66" s="193">
        <v>0</v>
      </c>
      <c r="BI66" s="193">
        <v>0</v>
      </c>
      <c r="BJ66" s="193">
        <v>0</v>
      </c>
      <c r="BK66" s="193">
        <v>0</v>
      </c>
      <c r="BL66" s="193">
        <v>0</v>
      </c>
      <c r="BM66" s="193">
        <v>0</v>
      </c>
      <c r="BN66" s="193">
        <v>0</v>
      </c>
      <c r="BO66" s="193">
        <v>0</v>
      </c>
      <c r="BP66" s="193">
        <v>0</v>
      </c>
      <c r="BQ66" s="193">
        <v>0</v>
      </c>
      <c r="BR66" s="193">
        <v>0</v>
      </c>
      <c r="BS66" s="193">
        <v>0</v>
      </c>
      <c r="BT66" s="193">
        <v>0</v>
      </c>
      <c r="BU66" s="193">
        <v>0</v>
      </c>
      <c r="BV66" s="193">
        <v>0</v>
      </c>
      <c r="BW66" s="193">
        <v>0</v>
      </c>
      <c r="BX66" s="193">
        <v>0</v>
      </c>
      <c r="BY66" s="193">
        <v>0</v>
      </c>
      <c r="BZ66" s="193">
        <v>0</v>
      </c>
      <c r="CA66" s="193" t="str">
        <v/>
      </c>
      <c r="CB66" s="193" t="str">
        <v/>
      </c>
      <c r="CC66" s="193" t="str">
        <v>Måloppnåelse (antall ansatte)</v>
      </c>
      <c r="CD66" s="193">
        <v>0</v>
      </c>
      <c r="CE66" s="193">
        <v>0</v>
      </c>
      <c r="CF66" s="193">
        <v>0</v>
      </c>
      <c r="CG66" s="193">
        <v>0</v>
      </c>
    </row>
    <row r="67" spans="3:85" x14ac:dyDescent="0.25">
      <c r="C67" t="s">
        <v>234</v>
      </c>
      <c r="D67" t="s">
        <v>227</v>
      </c>
      <c r="E67" t="s">
        <v>11</v>
      </c>
      <c r="F67">
        <f>SUMIFS(kommunedata_grunnlag_før_rapportering[Totalt innvilget beløp (Autosummert)],kommunedata_grunnlag_før_rapportering[row_id],prosjekttema_og_tittel[[#This Row],[rowId - prosjektSøknadsbeløp]])</f>
        <v>0</v>
      </c>
      <c r="G67" t="b">
        <f>prosjekttema_og_tittel[[#This Row],[totalt innvilget]]&gt;0</f>
        <v>0</v>
      </c>
      <c r="H67">
        <f>IFERROR(IF(INDEX(kommunedata_grunnlag_før_rapportering[Svar / Merknad],MATCH(prosjekttema_og_tittel[[#This Row],[rowId - prosjekttema]],kommunedata_grunnlag_før_rapportering[row_id],0))="Ja",1,0),0)</f>
        <v>0</v>
      </c>
      <c r="I67">
        <f>IF(AND(prosjekttema_og_tittel[[#This Row],[prosjeksøknad har fått innvilgede midler]],prosjekttema_og_tittel[[#This Row],[tema inngår i prosjektsøknad]]=1),1,0)</f>
        <v>0</v>
      </c>
      <c r="J67" t="s">
        <v>225</v>
      </c>
      <c r="K67" t="str">
        <f>IFERROR(INDEX(kommunedata_grunnlag_før_rapportering[Svar / Merknad],MATCH(prosjekttema_og_tittel[[#This Row],[rowId - prosjekttittel]],kommunedata_grunnlag_før_rapportering[row_id],0)),"")</f>
        <v/>
      </c>
      <c r="Z67" s="186">
        <v>66</v>
      </c>
      <c r="AA67" s="191"/>
      <c r="AB67" s="191"/>
      <c r="AC67" s="191"/>
      <c r="AD67" s="191"/>
      <c r="AE67" s="191"/>
      <c r="AF67" s="191"/>
      <c r="AG67" s="191"/>
      <c r="AH67" s="191"/>
      <c r="AI67" s="191"/>
      <c r="AJ67" s="191"/>
      <c r="AK67" s="191"/>
      <c r="AL67" s="191"/>
      <c r="AM67" s="191"/>
      <c r="AN67" s="191"/>
      <c r="AO67" s="191"/>
      <c r="AP67" s="191"/>
      <c r="AQ67" s="191"/>
      <c r="AR67" s="191"/>
      <c r="AS67" s="191"/>
      <c r="AT67" s="191"/>
      <c r="AU67" s="191"/>
      <c r="AV67" s="183" t="str">
        <f>IFERROR(INDEX(prosjekttema_og_tittel[tema inngår i prosjektsøknad],MATCH(AD67,prosjekttema_og_tittel[rowId - prosjekttema],0)),"")</f>
        <v/>
      </c>
      <c r="AW67" s="183" t="str">
        <f>IFERROR(INDEX(prosjekttema_og_tittel[prosjekttema inngår i prosjektsøknad som har fått innvilgede midler],MATCH(AD67,prosjekttema_og_tittel[rowId - prosjekttema],0)),"")</f>
        <v/>
      </c>
      <c r="AX67" s="200" t="str">
        <f>IFERROR(INDEX($T$13:$T$76,MATCH('backend (Ikke rør)'!$AD67,$Q$13:$Q$76,0)),"")</f>
        <v>Måloppnåelse (antall ansatte)</v>
      </c>
      <c r="AY67" s="200">
        <f>IFERROR(INDEX($U$13:$U$76,MATCH('backend (Ikke rør)'!$AD67,$Q$13:$Q$76,0)),"")</f>
        <v>0</v>
      </c>
      <c r="AZ67" s="200">
        <f>IFERROR(INDEX($V$13:$V$76,MATCH('backend (Ikke rør)'!$AD67,$Q$13:$Q$76,0)),"")</f>
        <v>0</v>
      </c>
      <c r="BA67" s="183">
        <f>IFERROR(INDEX($V$79:$V$107,MATCH('backend (Ikke rør)'!$AD67,$Q$79:$Q$107,0)),"")</f>
        <v>0</v>
      </c>
      <c r="BB67" s="183">
        <f>IFERROR(INDEX($W$79:$W$107,MATCH('backend (Ikke rør)'!$AD67,$Q$79:$Q$107,0)),"")</f>
        <v>0</v>
      </c>
      <c r="BC67" s="186" t="b">
        <v>1</v>
      </c>
      <c r="BE67" s="193">
        <v>80</v>
      </c>
      <c r="BF67" s="193">
        <v>0</v>
      </c>
      <c r="BG67" s="193">
        <v>0</v>
      </c>
      <c r="BH67" s="193">
        <v>0</v>
      </c>
      <c r="BI67" s="193">
        <v>0</v>
      </c>
      <c r="BJ67" s="193">
        <v>0</v>
      </c>
      <c r="BK67" s="193">
        <v>0</v>
      </c>
      <c r="BL67" s="193">
        <v>0</v>
      </c>
      <c r="BM67" s="193">
        <v>0</v>
      </c>
      <c r="BN67" s="193">
        <v>0</v>
      </c>
      <c r="BO67" s="193">
        <v>0</v>
      </c>
      <c r="BP67" s="193">
        <v>0</v>
      </c>
      <c r="BQ67" s="193">
        <v>0</v>
      </c>
      <c r="BR67" s="193">
        <v>0</v>
      </c>
      <c r="BS67" s="193">
        <v>0</v>
      </c>
      <c r="BT67" s="193">
        <v>0</v>
      </c>
      <c r="BU67" s="193">
        <v>0</v>
      </c>
      <c r="BV67" s="193">
        <v>0</v>
      </c>
      <c r="BW67" s="193">
        <v>0</v>
      </c>
      <c r="BX67" s="193">
        <v>0</v>
      </c>
      <c r="BY67" s="193">
        <v>0</v>
      </c>
      <c r="BZ67" s="193">
        <v>0</v>
      </c>
      <c r="CA67" s="193" t="str">
        <v/>
      </c>
      <c r="CB67" s="193" t="str">
        <v/>
      </c>
      <c r="CC67" s="193" t="str">
        <v>Måloppnåelse (antall ansatte)</v>
      </c>
      <c r="CD67" s="193">
        <v>0</v>
      </c>
      <c r="CE67" s="193">
        <v>0</v>
      </c>
      <c r="CF67" s="193">
        <v>0</v>
      </c>
      <c r="CG67" s="193">
        <v>0</v>
      </c>
    </row>
    <row r="68" spans="3:85" x14ac:dyDescent="0.25">
      <c r="C68" t="s">
        <v>234</v>
      </c>
      <c r="D68" t="s">
        <v>228</v>
      </c>
      <c r="E68" t="s">
        <v>10</v>
      </c>
      <c r="F68">
        <f>SUMIFS(kommunedata_grunnlag_før_rapportering[Totalt innvilget beløp (Autosummert)],kommunedata_grunnlag_før_rapportering[row_id],prosjekttema_og_tittel[[#This Row],[rowId - prosjektSøknadsbeløp]])</f>
        <v>0</v>
      </c>
      <c r="G68" t="b">
        <f>prosjekttema_og_tittel[[#This Row],[totalt innvilget]]&gt;0</f>
        <v>0</v>
      </c>
      <c r="H68">
        <f>IFERROR(IF(INDEX(kommunedata_grunnlag_før_rapportering[Svar / Merknad],MATCH(prosjekttema_og_tittel[[#This Row],[rowId - prosjekttema]],kommunedata_grunnlag_før_rapportering[row_id],0))="Ja",1,0),0)</f>
        <v>0</v>
      </c>
      <c r="I68">
        <f>IF(AND(prosjekttema_og_tittel[[#This Row],[prosjeksøknad har fått innvilgede midler]],prosjekttema_og_tittel[[#This Row],[tema inngår i prosjektsøknad]]=1),1,0)</f>
        <v>0</v>
      </c>
      <c r="J68" t="s">
        <v>225</v>
      </c>
      <c r="K68" t="str">
        <f>IFERROR(INDEX(kommunedata_grunnlag_før_rapportering[Svar / Merknad],MATCH(prosjekttema_og_tittel[[#This Row],[rowId - prosjekttittel]],kommunedata_grunnlag_før_rapportering[row_id],0)),"")</f>
        <v/>
      </c>
      <c r="Z68" s="186">
        <v>67</v>
      </c>
      <c r="AA68" s="191"/>
      <c r="AB68" s="191"/>
      <c r="AC68" s="191"/>
      <c r="AD68" s="191"/>
      <c r="AE68" s="191"/>
      <c r="AF68" s="191"/>
      <c r="AG68" s="191"/>
      <c r="AH68" s="191"/>
      <c r="AI68" s="191"/>
      <c r="AJ68" s="191"/>
      <c r="AK68" s="191"/>
      <c r="AL68" s="191"/>
      <c r="AM68" s="191"/>
      <c r="AN68" s="191"/>
      <c r="AO68" s="191"/>
      <c r="AP68" s="191"/>
      <c r="AQ68" s="191"/>
      <c r="AR68" s="191"/>
      <c r="AS68" s="191"/>
      <c r="AT68" s="191"/>
      <c r="AU68" s="191"/>
      <c r="AV68" s="183" t="str">
        <f>IFERROR(INDEX(prosjekttema_og_tittel[tema inngår i prosjektsøknad],MATCH(AD68,prosjekttema_og_tittel[rowId - prosjekttema],0)),"")</f>
        <v/>
      </c>
      <c r="AW68" s="183" t="str">
        <f>IFERROR(INDEX(prosjekttema_og_tittel[prosjekttema inngår i prosjektsøknad som har fått innvilgede midler],MATCH(AD68,prosjekttema_og_tittel[rowId - prosjekttema],0)),"")</f>
        <v/>
      </c>
      <c r="AX68" s="200" t="str">
        <f>IFERROR(INDEX($T$13:$T$76,MATCH('backend (Ikke rør)'!$AD68,$Q$13:$Q$76,0)),"")</f>
        <v>Måloppnåelse (antall ansatte)</v>
      </c>
      <c r="AY68" s="200">
        <f>IFERROR(INDEX($U$13:$U$76,MATCH('backend (Ikke rør)'!$AD68,$Q$13:$Q$76,0)),"")</f>
        <v>0</v>
      </c>
      <c r="AZ68" s="200">
        <f>IFERROR(INDEX($V$13:$V$76,MATCH('backend (Ikke rør)'!$AD68,$Q$13:$Q$76,0)),"")</f>
        <v>0</v>
      </c>
      <c r="BA68" s="183">
        <f>IFERROR(INDEX($V$79:$V$107,MATCH('backend (Ikke rør)'!$AD68,$Q$79:$Q$107,0)),"")</f>
        <v>0</v>
      </c>
      <c r="BB68" s="183">
        <f>IFERROR(INDEX($W$79:$W$107,MATCH('backend (Ikke rør)'!$AD68,$Q$79:$Q$107,0)),"")</f>
        <v>0</v>
      </c>
      <c r="BC68" s="186" t="b">
        <v>1</v>
      </c>
      <c r="BE68" s="193">
        <v>81</v>
      </c>
      <c r="BF68" s="193">
        <v>0</v>
      </c>
      <c r="BG68" s="193">
        <v>0</v>
      </c>
      <c r="BH68" s="193">
        <v>0</v>
      </c>
      <c r="BI68" s="193">
        <v>0</v>
      </c>
      <c r="BJ68" s="193">
        <v>0</v>
      </c>
      <c r="BK68" s="193">
        <v>0</v>
      </c>
      <c r="BL68" s="193">
        <v>0</v>
      </c>
      <c r="BM68" s="193">
        <v>0</v>
      </c>
      <c r="BN68" s="193">
        <v>0</v>
      </c>
      <c r="BO68" s="193">
        <v>0</v>
      </c>
      <c r="BP68" s="193">
        <v>0</v>
      </c>
      <c r="BQ68" s="193">
        <v>0</v>
      </c>
      <c r="BR68" s="193">
        <v>0</v>
      </c>
      <c r="BS68" s="193">
        <v>0</v>
      </c>
      <c r="BT68" s="193">
        <v>0</v>
      </c>
      <c r="BU68" s="193">
        <v>0</v>
      </c>
      <c r="BV68" s="193">
        <v>0</v>
      </c>
      <c r="BW68" s="193">
        <v>0</v>
      </c>
      <c r="BX68" s="193">
        <v>0</v>
      </c>
      <c r="BY68" s="193">
        <v>0</v>
      </c>
      <c r="BZ68" s="193">
        <v>0</v>
      </c>
      <c r="CA68" s="193" t="str">
        <v/>
      </c>
      <c r="CB68" s="193" t="str">
        <v/>
      </c>
      <c r="CC68" s="193" t="str">
        <v>Måloppnåelse (antall ansatte)</v>
      </c>
      <c r="CD68" s="193">
        <v>0</v>
      </c>
      <c r="CE68" s="193">
        <v>0</v>
      </c>
      <c r="CF68" s="193">
        <v>0</v>
      </c>
      <c r="CG68" s="193">
        <v>0</v>
      </c>
    </row>
    <row r="69" spans="3:85" x14ac:dyDescent="0.25">
      <c r="C69" t="s">
        <v>234</v>
      </c>
      <c r="D69" t="s">
        <v>229</v>
      </c>
      <c r="E69" t="s">
        <v>9</v>
      </c>
      <c r="F69">
        <f>SUMIFS(kommunedata_grunnlag_før_rapportering[Totalt innvilget beløp (Autosummert)],kommunedata_grunnlag_før_rapportering[row_id],prosjekttema_og_tittel[[#This Row],[rowId - prosjektSøknadsbeløp]])</f>
        <v>0</v>
      </c>
      <c r="G69" t="b">
        <f>prosjekttema_og_tittel[[#This Row],[totalt innvilget]]&gt;0</f>
        <v>0</v>
      </c>
      <c r="H69">
        <f>IFERROR(IF(INDEX(kommunedata_grunnlag_før_rapportering[Svar / Merknad],MATCH(prosjekttema_og_tittel[[#This Row],[rowId - prosjekttema]],kommunedata_grunnlag_før_rapportering[row_id],0))="Ja",1,0),0)</f>
        <v>0</v>
      </c>
      <c r="I69">
        <f>IF(AND(prosjekttema_og_tittel[[#This Row],[prosjeksøknad har fått innvilgede midler]],prosjekttema_og_tittel[[#This Row],[tema inngår i prosjektsøknad]]=1),1,0)</f>
        <v>0</v>
      </c>
      <c r="J69" t="s">
        <v>225</v>
      </c>
      <c r="K69" t="str">
        <f>IFERROR(INDEX(kommunedata_grunnlag_før_rapportering[Svar / Merknad],MATCH(prosjekttema_og_tittel[[#This Row],[rowId - prosjekttittel]],kommunedata_grunnlag_før_rapportering[row_id],0)),"")</f>
        <v/>
      </c>
      <c r="P69" s="195" t="s">
        <v>272</v>
      </c>
      <c r="Z69" s="186">
        <v>68</v>
      </c>
      <c r="AA69" s="191"/>
      <c r="AB69" s="191"/>
      <c r="AC69" s="191"/>
      <c r="AD69" s="191"/>
      <c r="AE69" s="191"/>
      <c r="AF69" s="191"/>
      <c r="AG69" s="191"/>
      <c r="AH69" s="191"/>
      <c r="AI69" s="191"/>
      <c r="AJ69" s="191"/>
      <c r="AK69" s="191"/>
      <c r="AL69" s="191"/>
      <c r="AM69" s="191"/>
      <c r="AN69" s="191"/>
      <c r="AO69" s="191"/>
      <c r="AP69" s="191"/>
      <c r="AQ69" s="191"/>
      <c r="AR69" s="191"/>
      <c r="AS69" s="191"/>
      <c r="AT69" s="191"/>
      <c r="AU69" s="191"/>
      <c r="AV69" s="183" t="str">
        <f>IFERROR(INDEX(prosjekttema_og_tittel[tema inngår i prosjektsøknad],MATCH(AD69,prosjekttema_og_tittel[rowId - prosjekttema],0)),"")</f>
        <v/>
      </c>
      <c r="AW69" s="183" t="str">
        <f>IFERROR(INDEX(prosjekttema_og_tittel[prosjekttema inngår i prosjektsøknad som har fått innvilgede midler],MATCH(AD69,prosjekttema_og_tittel[rowId - prosjekttema],0)),"")</f>
        <v/>
      </c>
      <c r="AX69" s="200" t="str">
        <f>IFERROR(INDEX($T$13:$T$76,MATCH('backend (Ikke rør)'!$AD69,$Q$13:$Q$76,0)),"")</f>
        <v>Måloppnåelse (antall ansatte)</v>
      </c>
      <c r="AY69" s="200">
        <f>IFERROR(INDEX($U$13:$U$76,MATCH('backend (Ikke rør)'!$AD69,$Q$13:$Q$76,0)),"")</f>
        <v>0</v>
      </c>
      <c r="AZ69" s="200">
        <f>IFERROR(INDEX($V$13:$V$76,MATCH('backend (Ikke rør)'!$AD69,$Q$13:$Q$76,0)),"")</f>
        <v>0</v>
      </c>
      <c r="BA69" s="183">
        <f>IFERROR(INDEX($V$79:$V$107,MATCH('backend (Ikke rør)'!$AD69,$Q$79:$Q$107,0)),"")</f>
        <v>0</v>
      </c>
      <c r="BB69" s="183">
        <f>IFERROR(INDEX($W$79:$W$107,MATCH('backend (Ikke rør)'!$AD69,$Q$79:$Q$107,0)),"")</f>
        <v>0</v>
      </c>
      <c r="BC69" s="186" t="b">
        <v>1</v>
      </c>
      <c r="BE69" s="193">
        <v>82</v>
      </c>
      <c r="BF69" s="193">
        <v>0</v>
      </c>
      <c r="BG69" s="193">
        <v>0</v>
      </c>
      <c r="BH69" s="193">
        <v>0</v>
      </c>
      <c r="BI69" s="193">
        <v>0</v>
      </c>
      <c r="BJ69" s="193">
        <v>0</v>
      </c>
      <c r="BK69" s="193">
        <v>0</v>
      </c>
      <c r="BL69" s="193">
        <v>0</v>
      </c>
      <c r="BM69" s="193">
        <v>0</v>
      </c>
      <c r="BN69" s="193">
        <v>0</v>
      </c>
      <c r="BO69" s="193">
        <v>0</v>
      </c>
      <c r="BP69" s="193">
        <v>0</v>
      </c>
      <c r="BQ69" s="193">
        <v>0</v>
      </c>
      <c r="BR69" s="193">
        <v>0</v>
      </c>
      <c r="BS69" s="193">
        <v>0</v>
      </c>
      <c r="BT69" s="193">
        <v>0</v>
      </c>
      <c r="BU69" s="193">
        <v>0</v>
      </c>
      <c r="BV69" s="193">
        <v>0</v>
      </c>
      <c r="BW69" s="193">
        <v>0</v>
      </c>
      <c r="BX69" s="193">
        <v>0</v>
      </c>
      <c r="BY69" s="193">
        <v>0</v>
      </c>
      <c r="BZ69" s="193">
        <v>0</v>
      </c>
      <c r="CA69" s="193" t="str">
        <v/>
      </c>
      <c r="CB69" s="193" t="str">
        <v/>
      </c>
      <c r="CC69" s="193" t="str">
        <v>Måloppnåelse (antall ansatte)</v>
      </c>
      <c r="CD69" s="193">
        <v>0</v>
      </c>
      <c r="CE69" s="193">
        <v>0</v>
      </c>
      <c r="CF69" s="193">
        <v>0</v>
      </c>
      <c r="CG69" s="193">
        <v>0</v>
      </c>
    </row>
    <row r="70" spans="3:85" x14ac:dyDescent="0.25">
      <c r="C70" t="s">
        <v>234</v>
      </c>
      <c r="D70" t="s">
        <v>230</v>
      </c>
      <c r="E70" t="s">
        <v>8</v>
      </c>
      <c r="F70">
        <f>SUMIFS(kommunedata_grunnlag_før_rapportering[Totalt innvilget beløp (Autosummert)],kommunedata_grunnlag_før_rapportering[row_id],prosjekttema_og_tittel[[#This Row],[rowId - prosjektSøknadsbeløp]])</f>
        <v>0</v>
      </c>
      <c r="G70" t="b">
        <f>prosjekttema_og_tittel[[#This Row],[totalt innvilget]]&gt;0</f>
        <v>0</v>
      </c>
      <c r="H70">
        <f>IFERROR(IF(INDEX(kommunedata_grunnlag_før_rapportering[Svar / Merknad],MATCH(prosjekttema_og_tittel[[#This Row],[rowId - prosjekttema]],kommunedata_grunnlag_før_rapportering[row_id],0))="Ja",1,0),0)</f>
        <v>0</v>
      </c>
      <c r="I70">
        <f>IF(AND(prosjekttema_og_tittel[[#This Row],[prosjeksøknad har fått innvilgede midler]],prosjekttema_og_tittel[[#This Row],[tema inngår i prosjektsøknad]]=1),1,0)</f>
        <v>0</v>
      </c>
      <c r="J70" t="s">
        <v>225</v>
      </c>
      <c r="K70" t="str">
        <f>IFERROR(INDEX(kommunedata_grunnlag_før_rapportering[Svar / Merknad],MATCH(prosjekttema_og_tittel[[#This Row],[rowId - prosjekttittel]],kommunedata_grunnlag_før_rapportering[row_id],0)),"")</f>
        <v/>
      </c>
      <c r="Q70" s="197">
        <f>Rapportering!B79</f>
        <v>0</v>
      </c>
      <c r="R70" s="197" t="str">
        <f>Rapportering!C79</f>
        <v>Opplæringstilskudd BPA (brukerstyrt personlig assistanse)</v>
      </c>
      <c r="S70" s="197">
        <f>Rapportering!D79</f>
        <v>0</v>
      </c>
      <c r="T70" s="197">
        <f>Rapportering!E79</f>
        <v>0</v>
      </c>
      <c r="U70" s="197">
        <f>Rapportering!F79</f>
        <v>0</v>
      </c>
      <c r="V70" s="197">
        <f>Rapportering!G79</f>
        <v>0</v>
      </c>
      <c r="W70" s="197">
        <f>Rapportering!H79</f>
        <v>0</v>
      </c>
      <c r="Z70" s="186">
        <v>69</v>
      </c>
      <c r="AA70" s="191"/>
      <c r="AB70" s="191"/>
      <c r="AC70" s="191"/>
      <c r="AD70" s="191"/>
      <c r="AE70" s="191"/>
      <c r="AF70" s="191"/>
      <c r="AG70" s="191"/>
      <c r="AH70" s="191"/>
      <c r="AI70" s="191"/>
      <c r="AJ70" s="191"/>
      <c r="AK70" s="191"/>
      <c r="AL70" s="191"/>
      <c r="AM70" s="191"/>
      <c r="AN70" s="191"/>
      <c r="AO70" s="191"/>
      <c r="AP70" s="191"/>
      <c r="AQ70" s="191"/>
      <c r="AR70" s="191"/>
      <c r="AS70" s="191"/>
      <c r="AT70" s="191"/>
      <c r="AU70" s="191"/>
      <c r="AV70" s="183" t="str">
        <f>IFERROR(INDEX(prosjekttema_og_tittel[tema inngår i prosjektsøknad],MATCH(AD70,prosjekttema_og_tittel[rowId - prosjekttema],0)),"")</f>
        <v/>
      </c>
      <c r="AW70" s="183" t="str">
        <f>IFERROR(INDEX(prosjekttema_og_tittel[prosjekttema inngår i prosjektsøknad som har fått innvilgede midler],MATCH(AD70,prosjekttema_og_tittel[rowId - prosjekttema],0)),"")</f>
        <v/>
      </c>
      <c r="AX70" s="200" t="str">
        <f>IFERROR(INDEX($T$13:$T$76,MATCH('backend (Ikke rør)'!$AD70,$Q$13:$Q$76,0)),"")</f>
        <v>Måloppnåelse (antall ansatte)</v>
      </c>
      <c r="AY70" s="200">
        <f>IFERROR(INDEX($U$13:$U$76,MATCH('backend (Ikke rør)'!$AD70,$Q$13:$Q$76,0)),"")</f>
        <v>0</v>
      </c>
      <c r="AZ70" s="200">
        <f>IFERROR(INDEX($V$13:$V$76,MATCH('backend (Ikke rør)'!$AD70,$Q$13:$Q$76,0)),"")</f>
        <v>0</v>
      </c>
      <c r="BA70" s="183">
        <f>IFERROR(INDEX($V$79:$V$107,MATCH('backend (Ikke rør)'!$AD70,$Q$79:$Q$107,0)),"")</f>
        <v>0</v>
      </c>
      <c r="BB70" s="183">
        <f>IFERROR(INDEX($W$79:$W$107,MATCH('backend (Ikke rør)'!$AD70,$Q$79:$Q$107,0)),"")</f>
        <v>0</v>
      </c>
      <c r="BC70" s="186" t="b">
        <v>1</v>
      </c>
      <c r="BE70" s="193">
        <v>90</v>
      </c>
      <c r="BF70" s="193" t="e">
        <v>#N/A</v>
      </c>
      <c r="BG70" s="193">
        <v>2</v>
      </c>
      <c r="BH70" s="193" t="str">
        <v>2.7.</v>
      </c>
      <c r="BI70" s="193" t="str">
        <v>2.7.</v>
      </c>
      <c r="BJ70" s="193">
        <v>0</v>
      </c>
      <c r="BK70" s="193" t="str">
        <v>Kompetansetiltak (grunn-, videre- og etterutdanning)</v>
      </c>
      <c r="BL70" s="193" t="str">
        <v>Andre kompetansehevende tiltak med midler direkte fra statsforvalteren</v>
      </c>
      <c r="BM70" s="193">
        <v>0</v>
      </c>
      <c r="BN70" s="193">
        <v>0</v>
      </c>
      <c r="BO70" s="193">
        <v>0</v>
      </c>
      <c r="BP70" s="193">
        <v>0</v>
      </c>
      <c r="BQ70" s="193">
        <v>0</v>
      </c>
      <c r="BR70" s="193">
        <v>0</v>
      </c>
      <c r="BS70" s="193">
        <v>0</v>
      </c>
      <c r="BT70" s="193">
        <v>0</v>
      </c>
      <c r="BU70" s="193">
        <v>0</v>
      </c>
      <c r="BV70" s="193">
        <v>0</v>
      </c>
      <c r="BW70" s="193">
        <v>0</v>
      </c>
      <c r="BX70" s="193">
        <v>0</v>
      </c>
      <c r="BY70" s="193">
        <v>0</v>
      </c>
      <c r="BZ70" s="193">
        <v>0</v>
      </c>
      <c r="CA70" s="193" t="str">
        <v/>
      </c>
      <c r="CB70" s="193" t="str">
        <v/>
      </c>
      <c r="CC70" s="193">
        <v>0</v>
      </c>
      <c r="CD70" s="193">
        <v>0</v>
      </c>
      <c r="CE70" s="193">
        <v>0</v>
      </c>
      <c r="CF70" s="193">
        <v>0</v>
      </c>
      <c r="CG70" s="193">
        <v>0</v>
      </c>
    </row>
    <row r="71" spans="3:85" x14ac:dyDescent="0.25">
      <c r="C71" t="s">
        <v>234</v>
      </c>
      <c r="D71" t="s">
        <v>231</v>
      </c>
      <c r="E71" t="s">
        <v>7</v>
      </c>
      <c r="F71">
        <f>SUMIFS(kommunedata_grunnlag_før_rapportering[Totalt innvilget beløp (Autosummert)],kommunedata_grunnlag_før_rapportering[row_id],prosjekttema_og_tittel[[#This Row],[rowId - prosjektSøknadsbeløp]])</f>
        <v>0</v>
      </c>
      <c r="G71" t="b">
        <f>prosjekttema_og_tittel[[#This Row],[totalt innvilget]]&gt;0</f>
        <v>0</v>
      </c>
      <c r="H71">
        <f>IFERROR(IF(INDEX(kommunedata_grunnlag_før_rapportering[Svar / Merknad],MATCH(prosjekttema_og_tittel[[#This Row],[rowId - prosjekttema]],kommunedata_grunnlag_før_rapportering[row_id],0))="Ja",1,0),0)</f>
        <v>0</v>
      </c>
      <c r="I71">
        <f>IF(AND(prosjekttema_og_tittel[[#This Row],[prosjeksøknad har fått innvilgede midler]],prosjekttema_og_tittel[[#This Row],[tema inngår i prosjektsøknad]]=1),1,0)</f>
        <v>0</v>
      </c>
      <c r="J71" t="s">
        <v>225</v>
      </c>
      <c r="K71" t="str">
        <f>IFERROR(INDEX(kommunedata_grunnlag_før_rapportering[Svar / Merknad],MATCH(prosjekttema_og_tittel[[#This Row],[rowId - prosjekttittel]],kommunedata_grunnlag_før_rapportering[row_id],0)),"")</f>
        <v/>
      </c>
      <c r="Q71" s="197">
        <f>Rapportering!B80</f>
        <v>0</v>
      </c>
      <c r="R71" s="197">
        <f>Rapportering!C80</f>
        <v>0</v>
      </c>
      <c r="S71" s="197">
        <f>Rapportering!D80</f>
        <v>0</v>
      </c>
      <c r="T71" s="197" t="str">
        <f>Rapportering!E80</f>
        <v>Måloppnåelse (antall ansatte)</v>
      </c>
      <c r="U71" s="197">
        <f>Rapportering!F80</f>
        <v>0</v>
      </c>
      <c r="V71" s="197">
        <f>Rapportering!G80</f>
        <v>0</v>
      </c>
      <c r="W71" s="197">
        <f>Rapportering!H80</f>
        <v>0</v>
      </c>
      <c r="Z71" s="186">
        <v>70</v>
      </c>
      <c r="AA71" s="191"/>
      <c r="AB71" s="191"/>
      <c r="AC71" s="191"/>
      <c r="AD71" s="191"/>
      <c r="AE71" s="191"/>
      <c r="AF71" s="191"/>
      <c r="AG71" s="191"/>
      <c r="AH71" s="191"/>
      <c r="AI71" s="191"/>
      <c r="AJ71" s="191"/>
      <c r="AK71" s="191"/>
      <c r="AL71" s="191"/>
      <c r="AM71" s="191"/>
      <c r="AN71" s="191"/>
      <c r="AO71" s="191"/>
      <c r="AP71" s="191"/>
      <c r="AQ71" s="191"/>
      <c r="AR71" s="191"/>
      <c r="AS71" s="191"/>
      <c r="AT71" s="191"/>
      <c r="AU71" s="191"/>
      <c r="AV71" s="183" t="str">
        <f>IFERROR(INDEX(prosjekttema_og_tittel[tema inngår i prosjektsøknad],MATCH(AD71,prosjekttema_og_tittel[rowId - prosjekttema],0)),"")</f>
        <v/>
      </c>
      <c r="AW71" s="183" t="str">
        <f>IFERROR(INDEX(prosjekttema_og_tittel[prosjekttema inngår i prosjektsøknad som har fått innvilgede midler],MATCH(AD71,prosjekttema_og_tittel[rowId - prosjekttema],0)),"")</f>
        <v/>
      </c>
      <c r="AX71" s="200" t="str">
        <f>IFERROR(INDEX($T$13:$T$76,MATCH('backend (Ikke rør)'!$AD71,$Q$13:$Q$76,0)),"")</f>
        <v>Måloppnåelse (antall ansatte)</v>
      </c>
      <c r="AY71" s="200">
        <f>IFERROR(INDEX($U$13:$U$76,MATCH('backend (Ikke rør)'!$AD71,$Q$13:$Q$76,0)),"")</f>
        <v>0</v>
      </c>
      <c r="AZ71" s="200">
        <f>IFERROR(INDEX($V$13:$V$76,MATCH('backend (Ikke rør)'!$AD71,$Q$13:$Q$76,0)),"")</f>
        <v>0</v>
      </c>
      <c r="BA71" s="183">
        <f>IFERROR(INDEX($V$79:$V$107,MATCH('backend (Ikke rør)'!$AD71,$Q$79:$Q$107,0)),"")</f>
        <v>0</v>
      </c>
      <c r="BB71" s="183">
        <f>IFERROR(INDEX($W$79:$W$107,MATCH('backend (Ikke rør)'!$AD71,$Q$79:$Q$107,0)),"")</f>
        <v>0</v>
      </c>
      <c r="BC71" s="186" t="b">
        <v>1</v>
      </c>
      <c r="BE71" s="193">
        <v>91</v>
      </c>
      <c r="BF71" s="193" t="e">
        <v>#N/A</v>
      </c>
      <c r="BG71" s="193">
        <v>3</v>
      </c>
      <c r="BH71" s="193" t="str">
        <v>2.7a</v>
      </c>
      <c r="BI71" s="193" t="str">
        <v>2.7a</v>
      </c>
      <c r="BJ71" s="193">
        <v>0</v>
      </c>
      <c r="BK71" s="193" t="str">
        <v>Kompetansetiltak (grunn-, videre- og etterutdanning)</v>
      </c>
      <c r="BL71" s="193" t="str">
        <v>Andre kompetansehevende tiltak med midler direkte fra statsforvalteren</v>
      </c>
      <c r="BM71" s="193" t="str">
        <v>2.7a</v>
      </c>
      <c r="BN71" s="193" t="str">
        <v>(Ikke for kommuner)</v>
      </c>
      <c r="BO71" s="193">
        <v>0</v>
      </c>
      <c r="BP71" s="193">
        <v>0</v>
      </c>
      <c r="BQ71" s="193">
        <v>0</v>
      </c>
      <c r="BR71" s="193">
        <v>0</v>
      </c>
      <c r="BS71" s="193">
        <v>0</v>
      </c>
      <c r="BT71" s="193">
        <v>0</v>
      </c>
      <c r="BU71" s="193">
        <v>0</v>
      </c>
      <c r="BV71" s="193">
        <v>0</v>
      </c>
      <c r="BW71" s="193">
        <v>0</v>
      </c>
      <c r="BX71" s="193">
        <v>0</v>
      </c>
      <c r="BY71" s="193">
        <v>0</v>
      </c>
      <c r="BZ71" s="193">
        <v>0</v>
      </c>
      <c r="CA71" s="193" t="str">
        <v/>
      </c>
      <c r="CB71" s="193" t="str">
        <v/>
      </c>
      <c r="CC71" s="193">
        <v>0</v>
      </c>
      <c r="CD71" s="193">
        <v>0</v>
      </c>
      <c r="CE71" s="193">
        <v>0</v>
      </c>
      <c r="CF71" s="193" t="str">
        <v/>
      </c>
      <c r="CG71" s="193">
        <v>0</v>
      </c>
    </row>
    <row r="72" spans="3:85" x14ac:dyDescent="0.25">
      <c r="C72" t="s">
        <v>234</v>
      </c>
      <c r="D72" t="s">
        <v>232</v>
      </c>
      <c r="E72" t="s">
        <v>6</v>
      </c>
      <c r="F72">
        <f>SUMIFS(kommunedata_grunnlag_før_rapportering[Totalt innvilget beløp (Autosummert)],kommunedata_grunnlag_før_rapportering[row_id],prosjekttema_og_tittel[[#This Row],[rowId - prosjektSøknadsbeløp]])</f>
        <v>0</v>
      </c>
      <c r="G72" t="b">
        <f>prosjekttema_og_tittel[[#This Row],[totalt innvilget]]&gt;0</f>
        <v>0</v>
      </c>
      <c r="H72">
        <f>IFERROR(IF(INDEX(kommunedata_grunnlag_før_rapportering[Svar / Merknad],MATCH(prosjekttema_og_tittel[[#This Row],[rowId - prosjekttema]],kommunedata_grunnlag_før_rapportering[row_id],0))="Ja",1,0),0)</f>
        <v>0</v>
      </c>
      <c r="I72">
        <f>IF(AND(prosjekttema_og_tittel[[#This Row],[prosjeksøknad har fått innvilgede midler]],prosjekttema_og_tittel[[#This Row],[tema inngår i prosjektsøknad]]=1),1,0)</f>
        <v>0</v>
      </c>
      <c r="J72" t="s">
        <v>225</v>
      </c>
      <c r="K72" t="str">
        <f>IFERROR(INDEX(kommunedata_grunnlag_før_rapportering[Svar / Merknad],MATCH(prosjekttema_og_tittel[[#This Row],[rowId - prosjekttittel]],kommunedata_grunnlag_før_rapportering[row_id],0)),"")</f>
        <v/>
      </c>
      <c r="Q72" s="197">
        <f>Rapportering!B81</f>
        <v>0</v>
      </c>
      <c r="R72" s="197">
        <f>Rapportering!C81</f>
        <v>0</v>
      </c>
      <c r="S72" s="197" t="str">
        <f>Rapportering!D81</f>
        <v>Antall personer innvilget</v>
      </c>
      <c r="T72" s="197" t="str">
        <f>Rapportering!E81</f>
        <v xml:space="preserve">Fullført opplæring </v>
      </c>
      <c r="U72" s="197" t="str">
        <f>Rapportering!F81</f>
        <v>Under opplæring, men ikke fullført</v>
      </c>
      <c r="V72" s="197" t="str">
        <f>Rapportering!G81</f>
        <v xml:space="preserve">Samlet antall fullførte og under opplæring </v>
      </c>
      <c r="W72" s="197">
        <f>Rapportering!H81</f>
        <v>0</v>
      </c>
      <c r="Z72" s="186">
        <v>71</v>
      </c>
      <c r="AA72" s="191"/>
      <c r="AB72" s="191"/>
      <c r="AC72" s="191"/>
      <c r="AD72" s="191"/>
      <c r="AE72" s="191"/>
      <c r="AF72" s="191"/>
      <c r="AG72" s="191"/>
      <c r="AH72" s="191"/>
      <c r="AI72" s="191"/>
      <c r="AJ72" s="191"/>
      <c r="AK72" s="191"/>
      <c r="AL72" s="191"/>
      <c r="AM72" s="191"/>
      <c r="AN72" s="191"/>
      <c r="AO72" s="191"/>
      <c r="AP72" s="191"/>
      <c r="AQ72" s="191"/>
      <c r="AR72" s="191"/>
      <c r="AS72" s="191"/>
      <c r="AT72" s="191"/>
      <c r="AU72" s="191"/>
      <c r="AV72" s="183" t="str">
        <f>IFERROR(INDEX(prosjekttema_og_tittel[tema inngår i prosjektsøknad],MATCH(AD72,prosjekttema_og_tittel[rowId - prosjekttema],0)),"")</f>
        <v/>
      </c>
      <c r="AW72" s="183" t="str">
        <f>IFERROR(INDEX(prosjekttema_og_tittel[prosjekttema inngår i prosjektsøknad som har fått innvilgede midler],MATCH(AD72,prosjekttema_og_tittel[rowId - prosjekttema],0)),"")</f>
        <v/>
      </c>
      <c r="AX72" s="200" t="str">
        <f>IFERROR(INDEX($T$13:$T$76,MATCH('backend (Ikke rør)'!$AD72,$Q$13:$Q$76,0)),"")</f>
        <v>Måloppnåelse (antall ansatte)</v>
      </c>
      <c r="AY72" s="200">
        <f>IFERROR(INDEX($U$13:$U$76,MATCH('backend (Ikke rør)'!$AD72,$Q$13:$Q$76,0)),"")</f>
        <v>0</v>
      </c>
      <c r="AZ72" s="200">
        <f>IFERROR(INDEX($V$13:$V$76,MATCH('backend (Ikke rør)'!$AD72,$Q$13:$Q$76,0)),"")</f>
        <v>0</v>
      </c>
      <c r="BA72" s="183">
        <f>IFERROR(INDEX($V$79:$V$107,MATCH('backend (Ikke rør)'!$AD72,$Q$79:$Q$107,0)),"")</f>
        <v>0</v>
      </c>
      <c r="BB72" s="183">
        <f>IFERROR(INDEX($W$79:$W$107,MATCH('backend (Ikke rør)'!$AD72,$Q$79:$Q$107,0)),"")</f>
        <v>0</v>
      </c>
      <c r="BC72" s="186" t="b">
        <v>1</v>
      </c>
      <c r="BE72" s="193">
        <v>92</v>
      </c>
      <c r="BF72" s="193" t="e">
        <v>#N/A</v>
      </c>
      <c r="BG72" s="193">
        <v>3</v>
      </c>
      <c r="BH72" s="193" t="str">
        <v>2.7b</v>
      </c>
      <c r="BI72" s="193" t="str">
        <v>2.7b</v>
      </c>
      <c r="BJ72" s="193">
        <v>0</v>
      </c>
      <c r="BK72" s="193" t="str">
        <v>Kompetansetiltak (grunn-, videre- og etterutdanning)</v>
      </c>
      <c r="BL72" s="193" t="str">
        <v>Andre kompetansehevende tiltak med midler direkte fra statsforvalteren</v>
      </c>
      <c r="BM72" s="193" t="str">
        <v>2.7b</v>
      </c>
      <c r="BN72" s="193" t="str">
        <v>(Ikke for kommuner)</v>
      </c>
      <c r="BO72" s="193">
        <v>0</v>
      </c>
      <c r="BP72" s="193">
        <v>0</v>
      </c>
      <c r="BQ72" s="193">
        <v>0</v>
      </c>
      <c r="BR72" s="193">
        <v>0</v>
      </c>
      <c r="BS72" s="193">
        <v>0</v>
      </c>
      <c r="BT72" s="193">
        <v>0</v>
      </c>
      <c r="BU72" s="193">
        <v>0</v>
      </c>
      <c r="BV72" s="193">
        <v>0</v>
      </c>
      <c r="BW72" s="193">
        <v>0</v>
      </c>
      <c r="BX72" s="193">
        <v>0</v>
      </c>
      <c r="BY72" s="193">
        <v>0</v>
      </c>
      <c r="BZ72" s="193">
        <v>0</v>
      </c>
      <c r="CA72" s="193" t="str">
        <v/>
      </c>
      <c r="CB72" s="193" t="str">
        <v/>
      </c>
      <c r="CC72" s="193">
        <v>0</v>
      </c>
      <c r="CD72" s="193">
        <v>0</v>
      </c>
      <c r="CE72" s="193">
        <v>0</v>
      </c>
      <c r="CF72" s="193" t="str">
        <v/>
      </c>
      <c r="CG72" s="193">
        <v>0</v>
      </c>
    </row>
    <row r="73" spans="3:85" x14ac:dyDescent="0.25">
      <c r="C73" t="s">
        <v>234</v>
      </c>
      <c r="D73" t="s">
        <v>233</v>
      </c>
      <c r="E73" t="s">
        <v>5</v>
      </c>
      <c r="F73">
        <f>SUMIFS(kommunedata_grunnlag_før_rapportering[Totalt innvilget beløp (Autosummert)],kommunedata_grunnlag_før_rapportering[row_id],prosjekttema_og_tittel[[#This Row],[rowId - prosjektSøknadsbeløp]])</f>
        <v>0</v>
      </c>
      <c r="G73" t="b">
        <f>prosjekttema_og_tittel[[#This Row],[totalt innvilget]]&gt;0</f>
        <v>0</v>
      </c>
      <c r="H73">
        <f>IFERROR(IF(INDEX(kommunedata_grunnlag_før_rapportering[Svar / Merknad],MATCH(prosjekttema_og_tittel[[#This Row],[rowId - prosjekttema]],kommunedata_grunnlag_før_rapportering[row_id],0))="Ja",1,0),0)</f>
        <v>0</v>
      </c>
      <c r="I73">
        <f>IF(AND(prosjekttema_og_tittel[[#This Row],[prosjeksøknad har fått innvilgede midler]],prosjekttema_og_tittel[[#This Row],[tema inngår i prosjektsøknad]]=1),1,0)</f>
        <v>0</v>
      </c>
      <c r="J73" t="s">
        <v>225</v>
      </c>
      <c r="K73" t="str">
        <f>IFERROR(INDEX(kommunedata_grunnlag_før_rapportering[Svar / Merknad],MATCH(prosjekttema_og_tittel[[#This Row],[rowId - prosjekttittel]],kommunedata_grunnlag_før_rapportering[row_id],0)),"")</f>
        <v/>
      </c>
      <c r="Q73" s="197" t="str">
        <f>Rapportering!B82</f>
        <v>3.1.</v>
      </c>
      <c r="R73" s="197" t="e">
        <f>Rapportering!C82</f>
        <v>#N/A</v>
      </c>
      <c r="S73" s="197" t="e">
        <f>Rapportering!D82</f>
        <v>#N/A</v>
      </c>
      <c r="T73" s="197">
        <f>Rapportering!E82</f>
        <v>0</v>
      </c>
      <c r="U73" s="197">
        <f>Rapportering!F82</f>
        <v>0</v>
      </c>
      <c r="V73" s="197">
        <f>Rapportering!G82</f>
        <v>0</v>
      </c>
      <c r="W73" s="197">
        <f>Rapportering!H82</f>
        <v>0</v>
      </c>
      <c r="Z73" s="186">
        <v>72</v>
      </c>
      <c r="AA73" s="191"/>
      <c r="AB73" s="191"/>
      <c r="AC73" s="191"/>
      <c r="AD73" s="191"/>
      <c r="AE73" s="191"/>
      <c r="AF73" s="191"/>
      <c r="AG73" s="191"/>
      <c r="AH73" s="191"/>
      <c r="AI73" s="191"/>
      <c r="AJ73" s="191"/>
      <c r="AK73" s="191"/>
      <c r="AL73" s="191"/>
      <c r="AM73" s="191"/>
      <c r="AN73" s="191"/>
      <c r="AO73" s="191"/>
      <c r="AP73" s="191"/>
      <c r="AQ73" s="191"/>
      <c r="AR73" s="191"/>
      <c r="AS73" s="191"/>
      <c r="AT73" s="191"/>
      <c r="AU73" s="191"/>
      <c r="AV73" s="183" t="str">
        <f>IFERROR(INDEX(prosjekttema_og_tittel[tema inngår i prosjektsøknad],MATCH(AD73,prosjekttema_og_tittel[rowId - prosjekttema],0)),"")</f>
        <v/>
      </c>
      <c r="AW73" s="183" t="str">
        <f>IFERROR(INDEX(prosjekttema_og_tittel[prosjekttema inngår i prosjektsøknad som har fått innvilgede midler],MATCH(AD73,prosjekttema_og_tittel[rowId - prosjekttema],0)),"")</f>
        <v/>
      </c>
      <c r="AX73" s="200" t="str">
        <f>IFERROR(INDEX($T$13:$T$76,MATCH('backend (Ikke rør)'!$AD73,$Q$13:$Q$76,0)),"")</f>
        <v>Måloppnåelse (antall ansatte)</v>
      </c>
      <c r="AY73" s="200">
        <f>IFERROR(INDEX($U$13:$U$76,MATCH('backend (Ikke rør)'!$AD73,$Q$13:$Q$76,0)),"")</f>
        <v>0</v>
      </c>
      <c r="AZ73" s="200">
        <f>IFERROR(INDEX($V$13:$V$76,MATCH('backend (Ikke rør)'!$AD73,$Q$13:$Q$76,0)),"")</f>
        <v>0</v>
      </c>
      <c r="BA73" s="183">
        <f>IFERROR(INDEX($V$79:$V$107,MATCH('backend (Ikke rør)'!$AD73,$Q$79:$Q$107,0)),"")</f>
        <v>0</v>
      </c>
      <c r="BB73" s="183">
        <f>IFERROR(INDEX($W$79:$W$107,MATCH('backend (Ikke rør)'!$AD73,$Q$79:$Q$107,0)),"")</f>
        <v>0</v>
      </c>
      <c r="BC73" s="186" t="b">
        <v>1</v>
      </c>
      <c r="BE73" s="193">
        <v>93</v>
      </c>
      <c r="BF73" s="193" t="e">
        <v>#N/A</v>
      </c>
      <c r="BG73" s="193">
        <v>3</v>
      </c>
      <c r="BH73" s="193" t="str">
        <v>2.7c</v>
      </c>
      <c r="BI73" s="193" t="str">
        <v>2.7c</v>
      </c>
      <c r="BJ73" s="193">
        <v>0</v>
      </c>
      <c r="BK73" s="193" t="str">
        <v>Kompetansetiltak (grunn-, videre- og etterutdanning)</v>
      </c>
      <c r="BL73" s="193" t="str">
        <v>Andre kompetansehevende tiltak med midler direkte fra statsforvalteren</v>
      </c>
      <c r="BM73" s="193" t="str">
        <v>2.7c</v>
      </c>
      <c r="BN73" s="193" t="str">
        <v>(Ikke for kommuner)</v>
      </c>
      <c r="BO73" s="193">
        <v>0</v>
      </c>
      <c r="BP73" s="193">
        <v>0</v>
      </c>
      <c r="BQ73" s="193">
        <v>0</v>
      </c>
      <c r="BR73" s="193">
        <v>0</v>
      </c>
      <c r="BS73" s="193">
        <v>0</v>
      </c>
      <c r="BT73" s="193">
        <v>0</v>
      </c>
      <c r="BU73" s="193">
        <v>0</v>
      </c>
      <c r="BV73" s="193">
        <v>0</v>
      </c>
      <c r="BW73" s="193">
        <v>0</v>
      </c>
      <c r="BX73" s="193">
        <v>0</v>
      </c>
      <c r="BY73" s="193">
        <v>0</v>
      </c>
      <c r="BZ73" s="193">
        <v>0</v>
      </c>
      <c r="CA73" s="193" t="str">
        <v/>
      </c>
      <c r="CB73" s="193" t="str">
        <v/>
      </c>
      <c r="CC73" s="193">
        <v>0</v>
      </c>
      <c r="CD73" s="193">
        <v>0</v>
      </c>
      <c r="CE73" s="193">
        <v>0</v>
      </c>
      <c r="CF73" s="193" t="str">
        <v/>
      </c>
      <c r="CG73" s="193">
        <v>0</v>
      </c>
    </row>
    <row r="74" spans="3:85" x14ac:dyDescent="0.25">
      <c r="Q74" s="197" t="str">
        <f>Rapportering!B83</f>
        <v>3.2.</v>
      </c>
      <c r="R74" s="197" t="e">
        <f>Rapportering!C83</f>
        <v>#N/A</v>
      </c>
      <c r="S74" s="197" t="e">
        <f>Rapportering!D83</f>
        <v>#N/A</v>
      </c>
      <c r="T74" s="197">
        <f>Rapportering!E83</f>
        <v>0</v>
      </c>
      <c r="U74" s="197">
        <f>Rapportering!F83</f>
        <v>0</v>
      </c>
      <c r="V74" s="197">
        <f>Rapportering!G83</f>
        <v>0</v>
      </c>
      <c r="W74" s="197">
        <f>Rapportering!H83</f>
        <v>0</v>
      </c>
      <c r="Z74" s="186">
        <v>73</v>
      </c>
      <c r="AA74" s="191"/>
      <c r="AB74" s="191"/>
      <c r="AC74" s="191"/>
      <c r="AD74" s="191"/>
      <c r="AE74" s="191"/>
      <c r="AF74" s="191"/>
      <c r="AG74" s="191"/>
      <c r="AH74" s="191"/>
      <c r="AI74" s="191"/>
      <c r="AJ74" s="191"/>
      <c r="AK74" s="191"/>
      <c r="AL74" s="191"/>
      <c r="AM74" s="191"/>
      <c r="AN74" s="191"/>
      <c r="AO74" s="191"/>
      <c r="AP74" s="191"/>
      <c r="AQ74" s="191"/>
      <c r="AR74" s="191"/>
      <c r="AS74" s="191"/>
      <c r="AT74" s="191"/>
      <c r="AU74" s="191"/>
      <c r="AV74" s="183" t="str">
        <f>IFERROR(INDEX(prosjekttema_og_tittel[tema inngår i prosjektsøknad],MATCH(AD74,prosjekttema_og_tittel[rowId - prosjekttema],0)),"")</f>
        <v/>
      </c>
      <c r="AW74" s="183" t="str">
        <f>IFERROR(INDEX(prosjekttema_og_tittel[prosjekttema inngår i prosjektsøknad som har fått innvilgede midler],MATCH(AD74,prosjekttema_og_tittel[rowId - prosjekttema],0)),"")</f>
        <v/>
      </c>
      <c r="AX74" s="200" t="str">
        <f>IFERROR(INDEX($T$13:$T$76,MATCH('backend (Ikke rør)'!$AD74,$Q$13:$Q$76,0)),"")</f>
        <v>Måloppnåelse (antall ansatte)</v>
      </c>
      <c r="AY74" s="200">
        <f>IFERROR(INDEX($U$13:$U$76,MATCH('backend (Ikke rør)'!$AD74,$Q$13:$Q$76,0)),"")</f>
        <v>0</v>
      </c>
      <c r="AZ74" s="200">
        <f>IFERROR(INDEX($V$13:$V$76,MATCH('backend (Ikke rør)'!$AD74,$Q$13:$Q$76,0)),"")</f>
        <v>0</v>
      </c>
      <c r="BA74" s="183">
        <f>IFERROR(INDEX($V$79:$V$107,MATCH('backend (Ikke rør)'!$AD74,$Q$79:$Q$107,0)),"")</f>
        <v>0</v>
      </c>
      <c r="BB74" s="183">
        <f>IFERROR(INDEX($W$79:$W$107,MATCH('backend (Ikke rør)'!$AD74,$Q$79:$Q$107,0)),"")</f>
        <v>0</v>
      </c>
      <c r="BC74" s="186" t="b">
        <v>1</v>
      </c>
      <c r="BE74" s="193">
        <v>101</v>
      </c>
      <c r="BF74" s="193">
        <v>0</v>
      </c>
      <c r="BG74" s="193">
        <v>0</v>
      </c>
      <c r="BH74" s="193">
        <v>0</v>
      </c>
      <c r="BI74" s="193">
        <v>0</v>
      </c>
      <c r="BJ74" s="193">
        <v>0</v>
      </c>
      <c r="BK74" s="193">
        <v>0</v>
      </c>
      <c r="BL74" s="193">
        <v>0</v>
      </c>
      <c r="BM74" s="193">
        <v>0</v>
      </c>
      <c r="BN74" s="193">
        <v>0</v>
      </c>
      <c r="BO74" s="193">
        <v>0</v>
      </c>
      <c r="BP74" s="193">
        <v>0</v>
      </c>
      <c r="BQ74" s="193">
        <v>0</v>
      </c>
      <c r="BR74" s="193">
        <v>0</v>
      </c>
      <c r="BS74" s="193">
        <v>0</v>
      </c>
      <c r="BT74" s="193">
        <v>0</v>
      </c>
      <c r="BU74" s="193">
        <v>0</v>
      </c>
      <c r="BV74" s="193">
        <v>0</v>
      </c>
      <c r="BW74" s="193">
        <v>0</v>
      </c>
      <c r="BX74" s="193">
        <v>0</v>
      </c>
      <c r="BY74" s="193">
        <v>0</v>
      </c>
      <c r="BZ74" s="193">
        <v>0</v>
      </c>
      <c r="CA74" s="193" t="str">
        <v/>
      </c>
      <c r="CB74" s="193" t="str">
        <v/>
      </c>
      <c r="CC74" s="193" t="str">
        <v>Måloppnåelse (antall ansatte)</v>
      </c>
      <c r="CD74" s="193">
        <v>0</v>
      </c>
      <c r="CE74" s="193">
        <v>0</v>
      </c>
      <c r="CF74" s="193">
        <v>0</v>
      </c>
      <c r="CG74" s="193">
        <v>0</v>
      </c>
    </row>
    <row r="75" spans="3:85" x14ac:dyDescent="0.25">
      <c r="Q75" s="197" t="str">
        <f>Rapportering!B84</f>
        <v>3.3.</v>
      </c>
      <c r="R75" s="197" t="e">
        <f>Rapportering!C84</f>
        <v>#N/A</v>
      </c>
      <c r="S75" s="197" t="e">
        <f>Rapportering!D84</f>
        <v>#N/A</v>
      </c>
      <c r="T75" s="197">
        <f>Rapportering!E84</f>
        <v>0</v>
      </c>
      <c r="U75" s="197">
        <f>Rapportering!F84</f>
        <v>0</v>
      </c>
      <c r="V75" s="197">
        <f>Rapportering!G84</f>
        <v>0</v>
      </c>
      <c r="W75" s="197">
        <f>Rapportering!H84</f>
        <v>0</v>
      </c>
      <c r="Z75" s="186">
        <v>74</v>
      </c>
      <c r="AA75" s="191"/>
      <c r="AB75" s="191"/>
      <c r="AC75" s="191"/>
      <c r="AD75" s="191"/>
      <c r="AE75" s="191"/>
      <c r="AF75" s="191"/>
      <c r="AG75" s="191"/>
      <c r="AH75" s="191"/>
      <c r="AI75" s="191"/>
      <c r="AJ75" s="191"/>
      <c r="AK75" s="191"/>
      <c r="AL75" s="191"/>
      <c r="AM75" s="191"/>
      <c r="AN75" s="191"/>
      <c r="AO75" s="191"/>
      <c r="AP75" s="191"/>
      <c r="AQ75" s="191"/>
      <c r="AR75" s="191"/>
      <c r="AS75" s="191"/>
      <c r="AT75" s="191"/>
      <c r="AU75" s="191"/>
      <c r="AV75" s="183" t="str">
        <f>IFERROR(INDEX(prosjekttema_og_tittel[tema inngår i prosjektsøknad],MATCH(AD75,prosjekttema_og_tittel[rowId - prosjekttema],0)),"")</f>
        <v/>
      </c>
      <c r="AW75" s="183" t="str">
        <f>IFERROR(INDEX(prosjekttema_og_tittel[prosjekttema inngår i prosjektsøknad som har fått innvilgede midler],MATCH(AD75,prosjekttema_og_tittel[rowId - prosjekttema],0)),"")</f>
        <v/>
      </c>
      <c r="AX75" s="200" t="str">
        <f>IFERROR(INDEX($T$13:$T$76,MATCH('backend (Ikke rør)'!$AD75,$Q$13:$Q$76,0)),"")</f>
        <v>Måloppnåelse (antall ansatte)</v>
      </c>
      <c r="AY75" s="200">
        <f>IFERROR(INDEX($U$13:$U$76,MATCH('backend (Ikke rør)'!$AD75,$Q$13:$Q$76,0)),"")</f>
        <v>0</v>
      </c>
      <c r="AZ75" s="200">
        <f>IFERROR(INDEX($V$13:$V$76,MATCH('backend (Ikke rør)'!$AD75,$Q$13:$Q$76,0)),"")</f>
        <v>0</v>
      </c>
      <c r="BA75" s="183">
        <f>IFERROR(INDEX($V$79:$V$107,MATCH('backend (Ikke rør)'!$AD75,$Q$79:$Q$107,0)),"")</f>
        <v>0</v>
      </c>
      <c r="BB75" s="183">
        <f>IFERROR(INDEX($W$79:$W$107,MATCH('backend (Ikke rør)'!$AD75,$Q$79:$Q$107,0)),"")</f>
        <v>0</v>
      </c>
      <c r="BC75" s="186" t="b">
        <v>1</v>
      </c>
      <c r="BE75" s="193" t="e">
        <v>#VALUE!</v>
      </c>
      <c r="BF75" s="193">
        <v>0</v>
      </c>
      <c r="BG75" s="193">
        <v>0</v>
      </c>
      <c r="BH75" s="193">
        <v>0</v>
      </c>
      <c r="BI75" s="193">
        <v>0</v>
      </c>
      <c r="BJ75" s="193">
        <v>0</v>
      </c>
      <c r="BK75" s="193">
        <v>0</v>
      </c>
      <c r="BL75" s="193">
        <v>0</v>
      </c>
      <c r="BM75" s="193">
        <v>0</v>
      </c>
      <c r="BN75" s="193">
        <v>0</v>
      </c>
      <c r="BO75" s="193">
        <v>0</v>
      </c>
      <c r="BP75" s="193">
        <v>0</v>
      </c>
      <c r="BQ75" s="193">
        <v>0</v>
      </c>
      <c r="BR75" s="193">
        <v>0</v>
      </c>
      <c r="BS75" s="193">
        <v>0</v>
      </c>
      <c r="BT75" s="193">
        <v>0</v>
      </c>
      <c r="BU75" s="193">
        <v>0</v>
      </c>
      <c r="BV75" s="193">
        <v>0</v>
      </c>
      <c r="BW75" s="193">
        <v>0</v>
      </c>
      <c r="BX75" s="193">
        <v>0</v>
      </c>
      <c r="BY75" s="193">
        <v>0</v>
      </c>
      <c r="BZ75" s="193">
        <v>0</v>
      </c>
      <c r="CA75" s="193" t="str">
        <v/>
      </c>
      <c r="CB75" s="193" t="str">
        <v/>
      </c>
      <c r="CC75" s="193" t="str">
        <v>Måloppnåelse (antall ansatte)</v>
      </c>
      <c r="CD75" s="193">
        <v>0</v>
      </c>
      <c r="CE75" s="193">
        <v>0</v>
      </c>
      <c r="CF75" s="193">
        <v>0</v>
      </c>
      <c r="CG75" s="193">
        <v>0</v>
      </c>
    </row>
    <row r="76" spans="3:85" x14ac:dyDescent="0.25">
      <c r="Q76" s="197">
        <f>Rapportering!B85</f>
        <v>0</v>
      </c>
      <c r="R76" s="197">
        <f>Rapportering!C85</f>
        <v>0</v>
      </c>
      <c r="S76" s="197" t="e">
        <f>Rapportering!D85</f>
        <v>#N/A</v>
      </c>
      <c r="T76" s="197">
        <f>Rapportering!E85</f>
        <v>0</v>
      </c>
      <c r="U76" s="197">
        <f>Rapportering!F85</f>
        <v>0</v>
      </c>
      <c r="V76" s="197">
        <f>Rapportering!G85</f>
        <v>0</v>
      </c>
      <c r="W76" s="197">
        <f>Rapportering!H85</f>
        <v>0</v>
      </c>
      <c r="Z76" s="186">
        <v>75</v>
      </c>
      <c r="AA76" s="191"/>
      <c r="AB76" s="191"/>
      <c r="AC76" s="191"/>
      <c r="AD76" s="191"/>
      <c r="AE76" s="191"/>
      <c r="AF76" s="191"/>
      <c r="AG76" s="191"/>
      <c r="AH76" s="191"/>
      <c r="AI76" s="191"/>
      <c r="AJ76" s="191"/>
      <c r="AK76" s="191"/>
      <c r="AL76" s="191"/>
      <c r="AM76" s="191"/>
      <c r="AN76" s="191"/>
      <c r="AO76" s="191"/>
      <c r="AP76" s="191"/>
      <c r="AQ76" s="191"/>
      <c r="AR76" s="191"/>
      <c r="AS76" s="191"/>
      <c r="AT76" s="191"/>
      <c r="AU76" s="191"/>
      <c r="AV76" s="183" t="str">
        <f>IFERROR(INDEX(prosjekttema_og_tittel[tema inngår i prosjektsøknad],MATCH(AD76,prosjekttema_og_tittel[rowId - prosjekttema],0)),"")</f>
        <v/>
      </c>
      <c r="AW76" s="183" t="str">
        <f>IFERROR(INDEX(prosjekttema_og_tittel[prosjekttema inngår i prosjektsøknad som har fått innvilgede midler],MATCH(AD76,prosjekttema_og_tittel[rowId - prosjekttema],0)),"")</f>
        <v/>
      </c>
      <c r="AX76" s="200" t="str">
        <f>IFERROR(INDEX($T$13:$T$76,MATCH('backend (Ikke rør)'!$AD76,$Q$13:$Q$76,0)),"")</f>
        <v>Måloppnåelse (antall ansatte)</v>
      </c>
      <c r="AY76" s="200">
        <f>IFERROR(INDEX($U$13:$U$76,MATCH('backend (Ikke rør)'!$AD76,$Q$13:$Q$76,0)),"")</f>
        <v>0</v>
      </c>
      <c r="AZ76" s="200">
        <f>IFERROR(INDEX($V$13:$V$76,MATCH('backend (Ikke rør)'!$AD76,$Q$13:$Q$76,0)),"")</f>
        <v>0</v>
      </c>
      <c r="BA76" s="183">
        <f>IFERROR(INDEX($V$79:$V$107,MATCH('backend (Ikke rør)'!$AD76,$Q$79:$Q$107,0)),"")</f>
        <v>0</v>
      </c>
      <c r="BB76" s="183">
        <f>IFERROR(INDEX($W$79:$W$107,MATCH('backend (Ikke rør)'!$AD76,$Q$79:$Q$107,0)),"")</f>
        <v>0</v>
      </c>
      <c r="BC76" s="186" t="b">
        <v>1</v>
      </c>
      <c r="BE76" s="193" t="e">
        <v>#VALUE!</v>
      </c>
      <c r="BF76" s="193">
        <v>0</v>
      </c>
      <c r="BG76" s="193">
        <v>0</v>
      </c>
      <c r="BH76" s="193">
        <v>0</v>
      </c>
      <c r="BI76" s="193">
        <v>0</v>
      </c>
      <c r="BJ76" s="193">
        <v>0</v>
      </c>
      <c r="BK76" s="193">
        <v>0</v>
      </c>
      <c r="BL76" s="193">
        <v>0</v>
      </c>
      <c r="BM76" s="193">
        <v>0</v>
      </c>
      <c r="BN76" s="193">
        <v>0</v>
      </c>
      <c r="BO76" s="193">
        <v>0</v>
      </c>
      <c r="BP76" s="193">
        <v>0</v>
      </c>
      <c r="BQ76" s="193">
        <v>0</v>
      </c>
      <c r="BR76" s="193">
        <v>0</v>
      </c>
      <c r="BS76" s="193">
        <v>0</v>
      </c>
      <c r="BT76" s="193">
        <v>0</v>
      </c>
      <c r="BU76" s="193">
        <v>0</v>
      </c>
      <c r="BV76" s="193">
        <v>0</v>
      </c>
      <c r="BW76" s="193">
        <v>0</v>
      </c>
      <c r="BX76" s="193">
        <v>0</v>
      </c>
      <c r="BY76" s="193">
        <v>0</v>
      </c>
      <c r="BZ76" s="193">
        <v>0</v>
      </c>
      <c r="CA76" s="193" t="str">
        <v/>
      </c>
      <c r="CB76" s="193" t="str">
        <v/>
      </c>
      <c r="CC76" s="193" t="str">
        <v>Måloppnåelse (antall ansatte)</v>
      </c>
      <c r="CD76" s="193">
        <v>0</v>
      </c>
      <c r="CE76" s="193">
        <v>0</v>
      </c>
      <c r="CF76" s="193">
        <v>0</v>
      </c>
      <c r="CG76" s="193">
        <v>0</v>
      </c>
    </row>
    <row r="77" spans="3:85" x14ac:dyDescent="0.25">
      <c r="Z77" s="186">
        <v>76</v>
      </c>
      <c r="AA77" s="191"/>
      <c r="AB77" s="191"/>
      <c r="AC77" s="191"/>
      <c r="AD77" s="191"/>
      <c r="AE77" s="191"/>
      <c r="AF77" s="191"/>
      <c r="AG77" s="191"/>
      <c r="AH77" s="191"/>
      <c r="AI77" s="191"/>
      <c r="AJ77" s="191"/>
      <c r="AK77" s="191"/>
      <c r="AL77" s="191"/>
      <c r="AM77" s="191"/>
      <c r="AN77" s="191"/>
      <c r="AO77" s="191"/>
      <c r="AP77" s="191"/>
      <c r="AQ77" s="191"/>
      <c r="AR77" s="191"/>
      <c r="AS77" s="191"/>
      <c r="AT77" s="191"/>
      <c r="AU77" s="191"/>
      <c r="AV77" s="183" t="str">
        <f>IFERROR(INDEX(prosjekttema_og_tittel[tema inngår i prosjektsøknad],MATCH(AD77,prosjekttema_og_tittel[rowId - prosjekttema],0)),"")</f>
        <v/>
      </c>
      <c r="AW77" s="183" t="str">
        <f>IFERROR(INDEX(prosjekttema_og_tittel[prosjekttema inngår i prosjektsøknad som har fått innvilgede midler],MATCH(AD77,prosjekttema_og_tittel[rowId - prosjekttema],0)),"")</f>
        <v/>
      </c>
      <c r="AX77" s="200" t="str">
        <f>IFERROR(INDEX($T$13:$T$76,MATCH('backend (Ikke rør)'!$AD77,$Q$13:$Q$76,0)),"")</f>
        <v>Måloppnåelse (antall ansatte)</v>
      </c>
      <c r="AY77" s="200">
        <f>IFERROR(INDEX($U$13:$U$76,MATCH('backend (Ikke rør)'!$AD77,$Q$13:$Q$76,0)),"")</f>
        <v>0</v>
      </c>
      <c r="AZ77" s="200">
        <f>IFERROR(INDEX($V$13:$V$76,MATCH('backend (Ikke rør)'!$AD77,$Q$13:$Q$76,0)),"")</f>
        <v>0</v>
      </c>
      <c r="BA77" s="183">
        <f>IFERROR(INDEX($V$79:$V$107,MATCH('backend (Ikke rør)'!$AD77,$Q$79:$Q$107,0)),"")</f>
        <v>0</v>
      </c>
      <c r="BB77" s="183">
        <f>IFERROR(INDEX($W$79:$W$107,MATCH('backend (Ikke rør)'!$AD77,$Q$79:$Q$107,0)),"")</f>
        <v>0</v>
      </c>
      <c r="BC77" s="186" t="b">
        <v>1</v>
      </c>
      <c r="BE77" s="193" t="e">
        <v>#VALUE!</v>
      </c>
      <c r="BF77" s="193">
        <v>0</v>
      </c>
      <c r="BG77" s="193">
        <v>0</v>
      </c>
      <c r="BH77" s="193">
        <v>0</v>
      </c>
      <c r="BI77" s="193">
        <v>0</v>
      </c>
      <c r="BJ77" s="193">
        <v>0</v>
      </c>
      <c r="BK77" s="193">
        <v>0</v>
      </c>
      <c r="BL77" s="193">
        <v>0</v>
      </c>
      <c r="BM77" s="193">
        <v>0</v>
      </c>
      <c r="BN77" s="193">
        <v>0</v>
      </c>
      <c r="BO77" s="193">
        <v>0</v>
      </c>
      <c r="BP77" s="193">
        <v>0</v>
      </c>
      <c r="BQ77" s="193">
        <v>0</v>
      </c>
      <c r="BR77" s="193">
        <v>0</v>
      </c>
      <c r="BS77" s="193">
        <v>0</v>
      </c>
      <c r="BT77" s="193">
        <v>0</v>
      </c>
      <c r="BU77" s="193">
        <v>0</v>
      </c>
      <c r="BV77" s="193">
        <v>0</v>
      </c>
      <c r="BW77" s="193">
        <v>0</v>
      </c>
      <c r="BX77" s="193">
        <v>0</v>
      </c>
      <c r="BY77" s="193">
        <v>0</v>
      </c>
      <c r="BZ77" s="193">
        <v>0</v>
      </c>
      <c r="CA77" s="193" t="str">
        <v/>
      </c>
      <c r="CB77" s="193" t="str">
        <v/>
      </c>
      <c r="CC77" s="193" t="str">
        <v>Måloppnåelse (antall ansatte)</v>
      </c>
      <c r="CD77" s="193">
        <v>0</v>
      </c>
      <c r="CE77" s="193">
        <v>0</v>
      </c>
      <c r="CF77" s="193">
        <v>0</v>
      </c>
      <c r="CG77" s="193">
        <v>0</v>
      </c>
    </row>
    <row r="78" spans="3:85" x14ac:dyDescent="0.25">
      <c r="P78" s="195" t="s">
        <v>273</v>
      </c>
      <c r="Z78" s="186">
        <v>77</v>
      </c>
      <c r="AA78" s="191"/>
      <c r="AB78" s="191"/>
      <c r="AC78" s="191"/>
      <c r="AD78" s="191"/>
      <c r="AE78" s="191"/>
      <c r="AF78" s="191"/>
      <c r="AG78" s="191"/>
      <c r="AH78" s="191"/>
      <c r="AI78" s="191"/>
      <c r="AJ78" s="191"/>
      <c r="AK78" s="191"/>
      <c r="AL78" s="191"/>
      <c r="AM78" s="191"/>
      <c r="AN78" s="191"/>
      <c r="AO78" s="191"/>
      <c r="AP78" s="191"/>
      <c r="AQ78" s="191"/>
      <c r="AR78" s="191"/>
      <c r="AS78" s="191"/>
      <c r="AT78" s="191"/>
      <c r="AU78" s="191"/>
      <c r="AV78" s="183" t="str">
        <f>IFERROR(INDEX(prosjekttema_og_tittel[tema inngår i prosjektsøknad],MATCH(AD78,prosjekttema_og_tittel[rowId - prosjekttema],0)),"")</f>
        <v/>
      </c>
      <c r="AW78" s="183" t="str">
        <f>IFERROR(INDEX(prosjekttema_og_tittel[prosjekttema inngår i prosjektsøknad som har fått innvilgede midler],MATCH(AD78,prosjekttema_og_tittel[rowId - prosjekttema],0)),"")</f>
        <v/>
      </c>
      <c r="AX78" s="200" t="str">
        <f>IFERROR(INDEX($T$13:$T$76,MATCH('backend (Ikke rør)'!$AD78,$Q$13:$Q$76,0)),"")</f>
        <v>Måloppnåelse (antall ansatte)</v>
      </c>
      <c r="AY78" s="200">
        <f>IFERROR(INDEX($U$13:$U$76,MATCH('backend (Ikke rør)'!$AD78,$Q$13:$Q$76,0)),"")</f>
        <v>0</v>
      </c>
      <c r="AZ78" s="200">
        <f>IFERROR(INDEX($V$13:$V$76,MATCH('backend (Ikke rør)'!$AD78,$Q$13:$Q$76,0)),"")</f>
        <v>0</v>
      </c>
      <c r="BA78" s="183">
        <f>IFERROR(INDEX($V$79:$V$107,MATCH('backend (Ikke rør)'!$AD78,$Q$79:$Q$107,0)),"")</f>
        <v>0</v>
      </c>
      <c r="BB78" s="183">
        <f>IFERROR(INDEX($W$79:$W$107,MATCH('backend (Ikke rør)'!$AD78,$Q$79:$Q$107,0)),"")</f>
        <v>0</v>
      </c>
      <c r="BC78" s="186" t="b">
        <v>1</v>
      </c>
      <c r="BE78" s="193" t="e">
        <v>#VALUE!</v>
      </c>
      <c r="BF78" s="193">
        <v>0</v>
      </c>
      <c r="BG78" s="193">
        <v>0</v>
      </c>
      <c r="BH78" s="193">
        <v>0</v>
      </c>
      <c r="BI78" s="193">
        <v>0</v>
      </c>
      <c r="BJ78" s="193">
        <v>0</v>
      </c>
      <c r="BK78" s="193">
        <v>0</v>
      </c>
      <c r="BL78" s="193">
        <v>0</v>
      </c>
      <c r="BM78" s="193">
        <v>0</v>
      </c>
      <c r="BN78" s="193">
        <v>0</v>
      </c>
      <c r="BO78" s="193">
        <v>0</v>
      </c>
      <c r="BP78" s="193">
        <v>0</v>
      </c>
      <c r="BQ78" s="193">
        <v>0</v>
      </c>
      <c r="BR78" s="193">
        <v>0</v>
      </c>
      <c r="BS78" s="193">
        <v>0</v>
      </c>
      <c r="BT78" s="193">
        <v>0</v>
      </c>
      <c r="BU78" s="193">
        <v>0</v>
      </c>
      <c r="BV78" s="193">
        <v>0</v>
      </c>
      <c r="BW78" s="193">
        <v>0</v>
      </c>
      <c r="BX78" s="193">
        <v>0</v>
      </c>
      <c r="BY78" s="193">
        <v>0</v>
      </c>
      <c r="BZ78" s="193">
        <v>0</v>
      </c>
      <c r="CA78" s="193" t="str">
        <v/>
      </c>
      <c r="CB78" s="193" t="str">
        <v/>
      </c>
      <c r="CC78" s="193" t="str">
        <v>Måloppnåelse (antall ansatte)</v>
      </c>
      <c r="CD78" s="193">
        <v>0</v>
      </c>
      <c r="CE78" s="193">
        <v>0</v>
      </c>
      <c r="CF78" s="193">
        <v>0</v>
      </c>
      <c r="CG78" s="193">
        <v>0</v>
      </c>
    </row>
    <row r="79" spans="3:85" x14ac:dyDescent="0.25">
      <c r="Q79" s="189">
        <f>Rapportering!B65</f>
        <v>0</v>
      </c>
      <c r="R79" s="189" t="str">
        <f>Rapportering!C65</f>
        <v>Tilskudd til Kompetansetiltak</v>
      </c>
      <c r="S79" s="189">
        <f>Rapportering!D65</f>
        <v>0</v>
      </c>
      <c r="T79" s="189">
        <f>Rapportering!E65</f>
        <v>0</v>
      </c>
      <c r="U79" s="189">
        <f>Rapportering!F65</f>
        <v>0</v>
      </c>
      <c r="V79" s="189">
        <f>Rapportering!G65</f>
        <v>0</v>
      </c>
      <c r="W79" s="189">
        <f>Rapportering!H65</f>
        <v>0</v>
      </c>
      <c r="Z79" s="186">
        <v>78</v>
      </c>
      <c r="AA79" s="191"/>
      <c r="AB79" s="191"/>
      <c r="AC79" s="191"/>
      <c r="AD79" s="191"/>
      <c r="AE79" s="191"/>
      <c r="AF79" s="191"/>
      <c r="AG79" s="191"/>
      <c r="AH79" s="191"/>
      <c r="AI79" s="191"/>
      <c r="AJ79" s="191"/>
      <c r="AK79" s="191"/>
      <c r="AL79" s="191"/>
      <c r="AM79" s="191"/>
      <c r="AN79" s="191"/>
      <c r="AO79" s="191"/>
      <c r="AP79" s="191"/>
      <c r="AQ79" s="191"/>
      <c r="AR79" s="191"/>
      <c r="AS79" s="191"/>
      <c r="AT79" s="191"/>
      <c r="AU79" s="191"/>
      <c r="AV79" s="183" t="str">
        <f>IFERROR(INDEX(prosjekttema_og_tittel[tema inngår i prosjektsøknad],MATCH(AD79,prosjekttema_og_tittel[rowId - prosjekttema],0)),"")</f>
        <v/>
      </c>
      <c r="AW79" s="183" t="str">
        <f>IFERROR(INDEX(prosjekttema_og_tittel[prosjekttema inngår i prosjektsøknad som har fått innvilgede midler],MATCH(AD79,prosjekttema_og_tittel[rowId - prosjekttema],0)),"")</f>
        <v/>
      </c>
      <c r="AX79" s="200" t="str">
        <f>IFERROR(INDEX($T$13:$T$76,MATCH('backend (Ikke rør)'!$AD79,$Q$13:$Q$76,0)),"")</f>
        <v>Måloppnåelse (antall ansatte)</v>
      </c>
      <c r="AY79" s="200">
        <f>IFERROR(INDEX($U$13:$U$76,MATCH('backend (Ikke rør)'!$AD79,$Q$13:$Q$76,0)),"")</f>
        <v>0</v>
      </c>
      <c r="AZ79" s="200">
        <f>IFERROR(INDEX($V$13:$V$76,MATCH('backend (Ikke rør)'!$AD79,$Q$13:$Q$76,0)),"")</f>
        <v>0</v>
      </c>
      <c r="BA79" s="183">
        <f>IFERROR(INDEX($V$79:$V$107,MATCH('backend (Ikke rør)'!$AD79,$Q$79:$Q$107,0)),"")</f>
        <v>0</v>
      </c>
      <c r="BB79" s="183">
        <f>IFERROR(INDEX($W$79:$W$107,MATCH('backend (Ikke rør)'!$AD79,$Q$79:$Q$107,0)),"")</f>
        <v>0</v>
      </c>
      <c r="BC79" s="186" t="b">
        <v>1</v>
      </c>
      <c r="BE79" s="193" t="e">
        <v>#VALUE!</v>
      </c>
      <c r="BF79" s="193">
        <v>0</v>
      </c>
      <c r="BG79" s="193">
        <v>0</v>
      </c>
      <c r="BH79" s="193">
        <v>0</v>
      </c>
      <c r="BI79" s="193">
        <v>0</v>
      </c>
      <c r="BJ79" s="193">
        <v>0</v>
      </c>
      <c r="BK79" s="193">
        <v>0</v>
      </c>
      <c r="BL79" s="193">
        <v>0</v>
      </c>
      <c r="BM79" s="193">
        <v>0</v>
      </c>
      <c r="BN79" s="193">
        <v>0</v>
      </c>
      <c r="BO79" s="193">
        <v>0</v>
      </c>
      <c r="BP79" s="193">
        <v>0</v>
      </c>
      <c r="BQ79" s="193">
        <v>0</v>
      </c>
      <c r="BR79" s="193">
        <v>0</v>
      </c>
      <c r="BS79" s="193">
        <v>0</v>
      </c>
      <c r="BT79" s="193">
        <v>0</v>
      </c>
      <c r="BU79" s="193">
        <v>0</v>
      </c>
      <c r="BV79" s="193">
        <v>0</v>
      </c>
      <c r="BW79" s="193">
        <v>0</v>
      </c>
      <c r="BX79" s="193">
        <v>0</v>
      </c>
      <c r="BY79" s="193">
        <v>0</v>
      </c>
      <c r="BZ79" s="193">
        <v>0</v>
      </c>
      <c r="CA79" s="193" t="str">
        <v/>
      </c>
      <c r="CB79" s="193" t="str">
        <v/>
      </c>
      <c r="CC79" s="193" t="str">
        <v>Måloppnåelse (antall ansatte)</v>
      </c>
      <c r="CD79" s="193">
        <v>0</v>
      </c>
      <c r="CE79" s="193">
        <v>0</v>
      </c>
      <c r="CF79" s="193">
        <v>0</v>
      </c>
      <c r="CG79" s="193">
        <v>0</v>
      </c>
    </row>
    <row r="80" spans="3:85" x14ac:dyDescent="0.25">
      <c r="P80" s="195"/>
      <c r="Q80" s="189">
        <f>Rapportering!B66</f>
        <v>0</v>
      </c>
      <c r="R80" s="189">
        <f>Rapportering!C66</f>
        <v>0</v>
      </c>
      <c r="S80" s="189" t="str">
        <f>Rapportering!D66</f>
        <v>Økonomirapportering</v>
      </c>
      <c r="T80" s="189">
        <f>Rapportering!E66</f>
        <v>0</v>
      </c>
      <c r="U80" s="189">
        <f>Rapportering!F66</f>
        <v>0</v>
      </c>
      <c r="V80" s="189">
        <f>Rapportering!G66</f>
        <v>0</v>
      </c>
      <c r="W80" s="189">
        <f>Rapportering!H66</f>
        <v>0</v>
      </c>
      <c r="Z80" s="186">
        <v>79</v>
      </c>
      <c r="AA80" s="191"/>
      <c r="AB80" s="191"/>
      <c r="AC80" s="191"/>
      <c r="AD80" s="191"/>
      <c r="AE80" s="191"/>
      <c r="AF80" s="191"/>
      <c r="AG80" s="191"/>
      <c r="AH80" s="191"/>
      <c r="AI80" s="191"/>
      <c r="AJ80" s="191"/>
      <c r="AK80" s="191"/>
      <c r="AL80" s="191"/>
      <c r="AM80" s="191"/>
      <c r="AN80" s="191"/>
      <c r="AO80" s="191"/>
      <c r="AP80" s="191"/>
      <c r="AQ80" s="191"/>
      <c r="AR80" s="191"/>
      <c r="AS80" s="191"/>
      <c r="AT80" s="191"/>
      <c r="AU80" s="191"/>
      <c r="AV80" s="183" t="str">
        <f>IFERROR(INDEX(prosjekttema_og_tittel[tema inngår i prosjektsøknad],MATCH(AD80,prosjekttema_og_tittel[rowId - prosjekttema],0)),"")</f>
        <v/>
      </c>
      <c r="AW80" s="183" t="str">
        <f>IFERROR(INDEX(prosjekttema_og_tittel[prosjekttema inngår i prosjektsøknad som har fått innvilgede midler],MATCH(AD80,prosjekttema_og_tittel[rowId - prosjekttema],0)),"")</f>
        <v/>
      </c>
      <c r="AX80" s="200" t="str">
        <f>IFERROR(INDEX($T$13:$T$76,MATCH('backend (Ikke rør)'!$AD80,$Q$13:$Q$76,0)),"")</f>
        <v>Måloppnåelse (antall ansatte)</v>
      </c>
      <c r="AY80" s="200">
        <f>IFERROR(INDEX($U$13:$U$76,MATCH('backend (Ikke rør)'!$AD80,$Q$13:$Q$76,0)),"")</f>
        <v>0</v>
      </c>
      <c r="AZ80" s="200">
        <f>IFERROR(INDEX($V$13:$V$76,MATCH('backend (Ikke rør)'!$AD80,$Q$13:$Q$76,0)),"")</f>
        <v>0</v>
      </c>
      <c r="BA80" s="183">
        <f>IFERROR(INDEX($V$79:$V$107,MATCH('backend (Ikke rør)'!$AD80,$Q$79:$Q$107,0)),"")</f>
        <v>0</v>
      </c>
      <c r="BB80" s="183">
        <f>IFERROR(INDEX($W$79:$W$107,MATCH('backend (Ikke rør)'!$AD80,$Q$79:$Q$107,0)),"")</f>
        <v>0</v>
      </c>
      <c r="BC80" s="186" t="b">
        <v>1</v>
      </c>
      <c r="BE80" s="193" t="e">
        <v>#VALUE!</v>
      </c>
      <c r="BF80" s="193">
        <v>0</v>
      </c>
      <c r="BG80" s="193">
        <v>0</v>
      </c>
      <c r="BH80" s="193">
        <v>0</v>
      </c>
      <c r="BI80" s="193">
        <v>0</v>
      </c>
      <c r="BJ80" s="193">
        <v>0</v>
      </c>
      <c r="BK80" s="193">
        <v>0</v>
      </c>
      <c r="BL80" s="193">
        <v>0</v>
      </c>
      <c r="BM80" s="193">
        <v>0</v>
      </c>
      <c r="BN80" s="193">
        <v>0</v>
      </c>
      <c r="BO80" s="193">
        <v>0</v>
      </c>
      <c r="BP80" s="193">
        <v>0</v>
      </c>
      <c r="BQ80" s="193">
        <v>0</v>
      </c>
      <c r="BR80" s="193">
        <v>0</v>
      </c>
      <c r="BS80" s="193">
        <v>0</v>
      </c>
      <c r="BT80" s="193">
        <v>0</v>
      </c>
      <c r="BU80" s="193">
        <v>0</v>
      </c>
      <c r="BV80" s="193">
        <v>0</v>
      </c>
      <c r="BW80" s="193">
        <v>0</v>
      </c>
      <c r="BX80" s="193">
        <v>0</v>
      </c>
      <c r="BY80" s="193">
        <v>0</v>
      </c>
      <c r="BZ80" s="193">
        <v>0</v>
      </c>
      <c r="CA80" s="193" t="str">
        <v/>
      </c>
      <c r="CB80" s="193" t="str">
        <v/>
      </c>
      <c r="CC80" s="193" t="str">
        <v>Måloppnåelse (antall ansatte)</v>
      </c>
      <c r="CD80" s="193">
        <v>0</v>
      </c>
      <c r="CE80" s="193">
        <v>0</v>
      </c>
      <c r="CF80" s="193">
        <v>0</v>
      </c>
      <c r="CG80" s="193">
        <v>0</v>
      </c>
    </row>
    <row r="81" spans="16:85" x14ac:dyDescent="0.25">
      <c r="Q81" s="189">
        <f>Rapportering!B67</f>
        <v>0</v>
      </c>
      <c r="R81" s="189">
        <f>Rapportering!C67</f>
        <v>0</v>
      </c>
      <c r="S81" s="189" t="str">
        <f>Rapportering!D67</f>
        <v>Totalt søkt tilskudd</v>
      </c>
      <c r="T81" s="189" t="str">
        <f>Rapportering!E67</f>
        <v>Utbetalt tilskudd 2023</v>
      </c>
      <c r="U81" s="189" t="str">
        <f>Rapportering!F67</f>
        <v>Totalt innvilget tilskudd</v>
      </c>
      <c r="V81" s="189" t="str">
        <f>Rapportering!G67</f>
        <v>Ubenyttet beløp</v>
      </c>
      <c r="W81" s="189">
        <f>Rapportering!H67</f>
        <v>0</v>
      </c>
      <c r="Z81" s="186">
        <v>80</v>
      </c>
      <c r="AA81" s="191"/>
      <c r="AB81" s="191"/>
      <c r="AC81" s="191"/>
      <c r="AD81" s="191"/>
      <c r="AE81" s="191"/>
      <c r="AF81" s="191"/>
      <c r="AG81" s="191"/>
      <c r="AH81" s="191"/>
      <c r="AI81" s="191"/>
      <c r="AJ81" s="191"/>
      <c r="AK81" s="191"/>
      <c r="AL81" s="191"/>
      <c r="AM81" s="191"/>
      <c r="AN81" s="191"/>
      <c r="AO81" s="191"/>
      <c r="AP81" s="191"/>
      <c r="AQ81" s="191"/>
      <c r="AR81" s="191"/>
      <c r="AS81" s="191"/>
      <c r="AT81" s="191"/>
      <c r="AU81" s="191"/>
      <c r="AV81" s="183" t="str">
        <f>IFERROR(INDEX(prosjekttema_og_tittel[tema inngår i prosjektsøknad],MATCH(AD81,prosjekttema_og_tittel[rowId - prosjekttema],0)),"")</f>
        <v/>
      </c>
      <c r="AW81" s="183" t="str">
        <f>IFERROR(INDEX(prosjekttema_og_tittel[prosjekttema inngår i prosjektsøknad som har fått innvilgede midler],MATCH(AD81,prosjekttema_og_tittel[rowId - prosjekttema],0)),"")</f>
        <v/>
      </c>
      <c r="AX81" s="200" t="str">
        <f>IFERROR(INDEX($T$13:$T$76,MATCH('backend (Ikke rør)'!$AD81,$Q$13:$Q$76,0)),"")</f>
        <v>Måloppnåelse (antall ansatte)</v>
      </c>
      <c r="AY81" s="200">
        <f>IFERROR(INDEX($U$13:$U$76,MATCH('backend (Ikke rør)'!$AD81,$Q$13:$Q$76,0)),"")</f>
        <v>0</v>
      </c>
      <c r="AZ81" s="200">
        <f>IFERROR(INDEX($V$13:$V$76,MATCH('backend (Ikke rør)'!$AD81,$Q$13:$Q$76,0)),"")</f>
        <v>0</v>
      </c>
      <c r="BA81" s="183">
        <f>IFERROR(INDEX($V$79:$V$107,MATCH('backend (Ikke rør)'!$AD81,$Q$79:$Q$107,0)),"")</f>
        <v>0</v>
      </c>
      <c r="BB81" s="183">
        <f>IFERROR(INDEX($W$79:$W$107,MATCH('backend (Ikke rør)'!$AD81,$Q$79:$Q$107,0)),"")</f>
        <v>0</v>
      </c>
      <c r="BC81" s="186" t="b">
        <v>1</v>
      </c>
      <c r="BE81" s="193" t="e">
        <v>#VALUE!</v>
      </c>
      <c r="BF81" s="193">
        <v>0</v>
      </c>
      <c r="BG81" s="193">
        <v>0</v>
      </c>
      <c r="BH81" s="193">
        <v>0</v>
      </c>
      <c r="BI81" s="193">
        <v>0</v>
      </c>
      <c r="BJ81" s="193">
        <v>0</v>
      </c>
      <c r="BK81" s="193">
        <v>0</v>
      </c>
      <c r="BL81" s="193">
        <v>0</v>
      </c>
      <c r="BM81" s="193">
        <v>0</v>
      </c>
      <c r="BN81" s="193">
        <v>0</v>
      </c>
      <c r="BO81" s="193">
        <v>0</v>
      </c>
      <c r="BP81" s="193">
        <v>0</v>
      </c>
      <c r="BQ81" s="193">
        <v>0</v>
      </c>
      <c r="BR81" s="193">
        <v>0</v>
      </c>
      <c r="BS81" s="193">
        <v>0</v>
      </c>
      <c r="BT81" s="193">
        <v>0</v>
      </c>
      <c r="BU81" s="193">
        <v>0</v>
      </c>
      <c r="BV81" s="193">
        <v>0</v>
      </c>
      <c r="BW81" s="193">
        <v>0</v>
      </c>
      <c r="BX81" s="193">
        <v>0</v>
      </c>
      <c r="BY81" s="193">
        <v>0</v>
      </c>
      <c r="BZ81" s="193">
        <v>0</v>
      </c>
      <c r="CA81" s="193" t="str">
        <v/>
      </c>
      <c r="CB81" s="193" t="str">
        <v/>
      </c>
      <c r="CC81" s="193" t="str">
        <v>Måloppnåelse (antall ansatte)</v>
      </c>
      <c r="CD81" s="193">
        <v>0</v>
      </c>
      <c r="CE81" s="193">
        <v>0</v>
      </c>
      <c r="CF81" s="193">
        <v>0</v>
      </c>
      <c r="CG81" s="193">
        <v>0</v>
      </c>
    </row>
    <row r="82" spans="16:85" x14ac:dyDescent="0.25">
      <c r="Q82" s="189" t="str">
        <f>Rapportering!B68</f>
        <v>2.1.</v>
      </c>
      <c r="R82" s="189" t="str">
        <f>Rapportering!C68</f>
        <v>Videregående skole, fag- og yrkesopplæring innen helse (fagbrev)</v>
      </c>
      <c r="S82" s="189">
        <f>Rapportering!D68</f>
        <v>0</v>
      </c>
      <c r="T82" s="189">
        <f>Rapportering!E68</f>
        <v>0</v>
      </c>
      <c r="U82" s="189">
        <f>Rapportering!F68</f>
        <v>0</v>
      </c>
      <c r="V82" s="189">
        <f>Rapportering!G68</f>
        <v>0</v>
      </c>
      <c r="W82" s="189">
        <f>Rapportering!H68</f>
        <v>0</v>
      </c>
      <c r="Z82" s="186">
        <v>81</v>
      </c>
      <c r="AA82" s="191"/>
      <c r="AB82" s="191"/>
      <c r="AC82" s="191"/>
      <c r="AD82" s="191"/>
      <c r="AE82" s="191"/>
      <c r="AF82" s="191"/>
      <c r="AG82" s="191"/>
      <c r="AH82" s="191"/>
      <c r="AI82" s="191"/>
      <c r="AJ82" s="191"/>
      <c r="AK82" s="191"/>
      <c r="AL82" s="191"/>
      <c r="AM82" s="191"/>
      <c r="AN82" s="191"/>
      <c r="AO82" s="191"/>
      <c r="AP82" s="191"/>
      <c r="AQ82" s="191"/>
      <c r="AR82" s="191"/>
      <c r="AS82" s="191"/>
      <c r="AT82" s="191"/>
      <c r="AU82" s="191"/>
      <c r="AV82" s="183" t="str">
        <f>IFERROR(INDEX(prosjekttema_og_tittel[tema inngår i prosjektsøknad],MATCH(AD82,prosjekttema_og_tittel[rowId - prosjekttema],0)),"")</f>
        <v/>
      </c>
      <c r="AW82" s="183" t="str">
        <f>IFERROR(INDEX(prosjekttema_og_tittel[prosjekttema inngår i prosjektsøknad som har fått innvilgede midler],MATCH(AD82,prosjekttema_og_tittel[rowId - prosjekttema],0)),"")</f>
        <v/>
      </c>
      <c r="AX82" s="200" t="str">
        <f>IFERROR(INDEX($T$13:$T$76,MATCH('backend (Ikke rør)'!$AD82,$Q$13:$Q$76,0)),"")</f>
        <v>Måloppnåelse (antall ansatte)</v>
      </c>
      <c r="AY82" s="200">
        <f>IFERROR(INDEX($U$13:$U$76,MATCH('backend (Ikke rør)'!$AD82,$Q$13:$Q$76,0)),"")</f>
        <v>0</v>
      </c>
      <c r="AZ82" s="200">
        <f>IFERROR(INDEX($V$13:$V$76,MATCH('backend (Ikke rør)'!$AD82,$Q$13:$Q$76,0)),"")</f>
        <v>0</v>
      </c>
      <c r="BA82" s="183">
        <f>IFERROR(INDEX($V$79:$V$107,MATCH('backend (Ikke rør)'!$AD82,$Q$79:$Q$107,0)),"")</f>
        <v>0</v>
      </c>
      <c r="BB82" s="183">
        <f>IFERROR(INDEX($W$79:$W$107,MATCH('backend (Ikke rør)'!$AD82,$Q$79:$Q$107,0)),"")</f>
        <v>0</v>
      </c>
      <c r="BC82" s="186" t="b">
        <v>1</v>
      </c>
      <c r="BE82" s="193" t="e">
        <v>#VALUE!</v>
      </c>
      <c r="BF82" s="193">
        <v>0</v>
      </c>
      <c r="BG82" s="193">
        <v>0</v>
      </c>
      <c r="BH82" s="193">
        <v>0</v>
      </c>
      <c r="BI82" s="193">
        <v>0</v>
      </c>
      <c r="BJ82" s="193">
        <v>0</v>
      </c>
      <c r="BK82" s="193">
        <v>0</v>
      </c>
      <c r="BL82" s="193">
        <v>0</v>
      </c>
      <c r="BM82" s="193">
        <v>0</v>
      </c>
      <c r="BN82" s="193">
        <v>0</v>
      </c>
      <c r="BO82" s="193">
        <v>0</v>
      </c>
      <c r="BP82" s="193">
        <v>0</v>
      </c>
      <c r="BQ82" s="193">
        <v>0</v>
      </c>
      <c r="BR82" s="193">
        <v>0</v>
      </c>
      <c r="BS82" s="193">
        <v>0</v>
      </c>
      <c r="BT82" s="193">
        <v>0</v>
      </c>
      <c r="BU82" s="193">
        <v>0</v>
      </c>
      <c r="BV82" s="193">
        <v>0</v>
      </c>
      <c r="BW82" s="193">
        <v>0</v>
      </c>
      <c r="BX82" s="193">
        <v>0</v>
      </c>
      <c r="BY82" s="193">
        <v>0</v>
      </c>
      <c r="BZ82" s="193">
        <v>0</v>
      </c>
      <c r="CA82" s="193" t="str">
        <v/>
      </c>
      <c r="CB82" s="193" t="str">
        <v/>
      </c>
      <c r="CC82" s="193" t="str">
        <v>Måloppnåelse (antall ansatte)</v>
      </c>
      <c r="CD82" s="193">
        <v>0</v>
      </c>
      <c r="CE82" s="193">
        <v>0</v>
      </c>
      <c r="CF82" s="193">
        <v>0</v>
      </c>
      <c r="CG82" s="193">
        <v>0</v>
      </c>
    </row>
    <row r="83" spans="16:85" x14ac:dyDescent="0.25">
      <c r="Q83" s="189" t="str">
        <f>Rapportering!B69</f>
        <v>2.2.</v>
      </c>
      <c r="R83" s="189" t="str">
        <f>Rapportering!C69</f>
        <v>Fagskoleutdanning</v>
      </c>
      <c r="S83" s="189">
        <f>Rapportering!D69</f>
        <v>0</v>
      </c>
      <c r="T83" s="189">
        <f>Rapportering!E69</f>
        <v>0</v>
      </c>
      <c r="U83" s="189">
        <f>Rapportering!F69</f>
        <v>0</v>
      </c>
      <c r="V83" s="189">
        <f>Rapportering!G69</f>
        <v>0</v>
      </c>
      <c r="W83" s="189">
        <f>Rapportering!H69</f>
        <v>0</v>
      </c>
      <c r="Z83" s="186">
        <v>82</v>
      </c>
      <c r="AA83" s="191"/>
      <c r="AB83" s="191"/>
      <c r="AC83" s="191"/>
      <c r="AD83" s="191"/>
      <c r="AE83" s="191"/>
      <c r="AF83" s="191"/>
      <c r="AG83" s="191"/>
      <c r="AH83" s="191"/>
      <c r="AI83" s="191"/>
      <c r="AJ83" s="191"/>
      <c r="AK83" s="191"/>
      <c r="AL83" s="191"/>
      <c r="AM83" s="191"/>
      <c r="AN83" s="191"/>
      <c r="AO83" s="191"/>
      <c r="AP83" s="191"/>
      <c r="AQ83" s="191"/>
      <c r="AR83" s="191"/>
      <c r="AS83" s="191"/>
      <c r="AT83" s="191"/>
      <c r="AU83" s="191"/>
      <c r="AV83" s="183" t="str">
        <f>IFERROR(INDEX(prosjekttema_og_tittel[tema inngår i prosjektsøknad],MATCH(AD83,prosjekttema_og_tittel[rowId - prosjekttema],0)),"")</f>
        <v/>
      </c>
      <c r="AW83" s="183" t="str">
        <f>IFERROR(INDEX(prosjekttema_og_tittel[prosjekttema inngår i prosjektsøknad som har fått innvilgede midler],MATCH(AD83,prosjekttema_og_tittel[rowId - prosjekttema],0)),"")</f>
        <v/>
      </c>
      <c r="AX83" s="200" t="str">
        <f>IFERROR(INDEX($T$13:$T$76,MATCH('backend (Ikke rør)'!$AD83,$Q$13:$Q$76,0)),"")</f>
        <v>Måloppnåelse (antall ansatte)</v>
      </c>
      <c r="AY83" s="200">
        <f>IFERROR(INDEX($U$13:$U$76,MATCH('backend (Ikke rør)'!$AD83,$Q$13:$Q$76,0)),"")</f>
        <v>0</v>
      </c>
      <c r="AZ83" s="200">
        <f>IFERROR(INDEX($V$13:$V$76,MATCH('backend (Ikke rør)'!$AD83,$Q$13:$Q$76,0)),"")</f>
        <v>0</v>
      </c>
      <c r="BA83" s="183">
        <f>IFERROR(INDEX($V$79:$V$107,MATCH('backend (Ikke rør)'!$AD83,$Q$79:$Q$107,0)),"")</f>
        <v>0</v>
      </c>
      <c r="BB83" s="183">
        <f>IFERROR(INDEX($W$79:$W$107,MATCH('backend (Ikke rør)'!$AD83,$Q$79:$Q$107,0)),"")</f>
        <v>0</v>
      </c>
      <c r="BC83" s="186" t="b">
        <v>1</v>
      </c>
      <c r="BE83" s="193" t="e">
        <v>#VALUE!</v>
      </c>
      <c r="BF83" s="193">
        <v>0</v>
      </c>
      <c r="BG83" s="193">
        <v>0</v>
      </c>
      <c r="BH83" s="193">
        <v>0</v>
      </c>
      <c r="BI83" s="193">
        <v>0</v>
      </c>
      <c r="BJ83" s="193">
        <v>0</v>
      </c>
      <c r="BK83" s="193">
        <v>0</v>
      </c>
      <c r="BL83" s="193">
        <v>0</v>
      </c>
      <c r="BM83" s="193">
        <v>0</v>
      </c>
      <c r="BN83" s="193">
        <v>0</v>
      </c>
      <c r="BO83" s="193">
        <v>0</v>
      </c>
      <c r="BP83" s="193">
        <v>0</v>
      </c>
      <c r="BQ83" s="193">
        <v>0</v>
      </c>
      <c r="BR83" s="193">
        <v>0</v>
      </c>
      <c r="BS83" s="193">
        <v>0</v>
      </c>
      <c r="BT83" s="193">
        <v>0</v>
      </c>
      <c r="BU83" s="193">
        <v>0</v>
      </c>
      <c r="BV83" s="193">
        <v>0</v>
      </c>
      <c r="BW83" s="193">
        <v>0</v>
      </c>
      <c r="BX83" s="193">
        <v>0</v>
      </c>
      <c r="BY83" s="193">
        <v>0</v>
      </c>
      <c r="BZ83" s="193">
        <v>0</v>
      </c>
      <c r="CA83" s="193" t="str">
        <v/>
      </c>
      <c r="CB83" s="193" t="str">
        <v/>
      </c>
      <c r="CC83" s="193" t="str">
        <v>Måloppnåelse (antall ansatte)</v>
      </c>
      <c r="CD83" s="193">
        <v>0</v>
      </c>
      <c r="CE83" s="193">
        <v>0</v>
      </c>
      <c r="CF83" s="193">
        <v>0</v>
      </c>
      <c r="CG83" s="193">
        <v>0</v>
      </c>
    </row>
    <row r="84" spans="16:85" x14ac:dyDescent="0.25">
      <c r="Q84" s="189" t="str">
        <f>Rapportering!B70</f>
        <v>2.3.</v>
      </c>
      <c r="R84" s="189" t="str">
        <f>Rapportering!C70</f>
        <v>Bachelorutdanning helse- og sosialfag</v>
      </c>
      <c r="S84" s="189">
        <f>Rapportering!D70</f>
        <v>0</v>
      </c>
      <c r="T84" s="189">
        <f>Rapportering!E70</f>
        <v>0</v>
      </c>
      <c r="U84" s="189">
        <f>Rapportering!F70</f>
        <v>0</v>
      </c>
      <c r="V84" s="189">
        <f>Rapportering!G70</f>
        <v>0</v>
      </c>
      <c r="W84" s="189">
        <f>Rapportering!H70</f>
        <v>0</v>
      </c>
      <c r="Z84" s="186">
        <v>101</v>
      </c>
      <c r="AA84" s="191"/>
      <c r="AB84" s="191"/>
      <c r="AC84" s="191"/>
      <c r="AD84" s="191"/>
      <c r="AE84" s="191"/>
      <c r="AF84" s="191"/>
      <c r="AG84" s="191"/>
      <c r="AH84" s="191"/>
      <c r="AI84" s="191"/>
      <c r="AJ84" s="191"/>
      <c r="AK84" s="191"/>
      <c r="AL84" s="191"/>
      <c r="AM84" s="191"/>
      <c r="AN84" s="191"/>
      <c r="AO84" s="191"/>
      <c r="AP84" s="191"/>
      <c r="AQ84" s="191"/>
      <c r="AR84" s="191"/>
      <c r="AS84" s="191"/>
      <c r="AT84" s="191"/>
      <c r="AU84" s="191"/>
      <c r="AV84" s="183" t="str">
        <f>IFERROR(INDEX(prosjekttema_og_tittel[tema inngår i prosjektsøknad],MATCH(AD84,prosjekttema_og_tittel[rowId - prosjekttema],0)),"")</f>
        <v/>
      </c>
      <c r="AW84" s="183" t="str">
        <f>IFERROR(INDEX(prosjekttema_og_tittel[prosjekttema inngår i prosjektsøknad som har fått innvilgede midler],MATCH(AD84,prosjekttema_og_tittel[rowId - prosjekttema],0)),"")</f>
        <v/>
      </c>
      <c r="AX84" s="200" t="str">
        <f>IFERROR(INDEX($T$13:$T$76,MATCH('backend (Ikke rør)'!$AD84,$Q$13:$Q$76,0)),"")</f>
        <v>Måloppnåelse (antall ansatte)</v>
      </c>
      <c r="AY84" s="200">
        <f>IFERROR(INDEX($U$13:$U$76,MATCH('backend (Ikke rør)'!$AD84,$Q$13:$Q$76,0)),"")</f>
        <v>0</v>
      </c>
      <c r="AZ84" s="200">
        <f>IFERROR(INDEX($V$13:$V$76,MATCH('backend (Ikke rør)'!$AD84,$Q$13:$Q$76,0)),"")</f>
        <v>0</v>
      </c>
      <c r="BA84" s="183">
        <f>IFERROR(INDEX($V$79:$V$107,MATCH('backend (Ikke rør)'!$AD84,$Q$79:$Q$107,0)),"")</f>
        <v>0</v>
      </c>
      <c r="BB84" s="183">
        <f>IFERROR(INDEX($W$79:$W$107,MATCH('backend (Ikke rør)'!$AD84,$Q$79:$Q$107,0)),"")</f>
        <v>0</v>
      </c>
      <c r="BC84" s="186" t="b">
        <v>1</v>
      </c>
    </row>
    <row r="85" spans="16:85" x14ac:dyDescent="0.25">
      <c r="Q85" s="189" t="str">
        <f>Rapportering!B71</f>
        <v>2.4.</v>
      </c>
      <c r="R85" s="189" t="str">
        <f>Rapportering!C71</f>
        <v>Videreutdanning og mastergradutdanning (påbygg bachelorutdanning)</v>
      </c>
      <c r="S85" s="189">
        <f>Rapportering!D71</f>
        <v>0</v>
      </c>
      <c r="T85" s="189">
        <f>Rapportering!E71</f>
        <v>0</v>
      </c>
      <c r="U85" s="189">
        <f>Rapportering!F71</f>
        <v>0</v>
      </c>
      <c r="V85" s="189">
        <f>Rapportering!G71</f>
        <v>0</v>
      </c>
      <c r="W85" s="189">
        <f>Rapportering!H71</f>
        <v>0</v>
      </c>
      <c r="Z85" s="186">
        <v>102</v>
      </c>
      <c r="AA85" s="191"/>
      <c r="AB85" s="191"/>
      <c r="AC85" s="191"/>
      <c r="AD85" s="191"/>
      <c r="AE85" s="191"/>
      <c r="AF85" s="191"/>
      <c r="AG85" s="191"/>
      <c r="AH85" s="191"/>
      <c r="AI85" s="191"/>
      <c r="AJ85" s="191"/>
      <c r="AK85" s="191"/>
      <c r="AL85" s="191"/>
      <c r="AM85" s="191"/>
      <c r="AN85" s="191"/>
      <c r="AO85" s="191"/>
      <c r="AP85" s="191"/>
      <c r="AQ85" s="191"/>
      <c r="AR85" s="191"/>
      <c r="AS85" s="191"/>
      <c r="AT85" s="191"/>
      <c r="AU85" s="191"/>
      <c r="AV85" s="183" t="str">
        <f>IFERROR(INDEX(prosjekttema_og_tittel[tema inngår i prosjektsøknad],MATCH(AD85,prosjekttema_og_tittel[rowId - prosjekttema],0)),"")</f>
        <v/>
      </c>
      <c r="AW85" s="183" t="str">
        <f>IFERROR(INDEX(prosjekttema_og_tittel[prosjekttema inngår i prosjektsøknad som har fått innvilgede midler],MATCH(AD85,prosjekttema_og_tittel[rowId - prosjekttema],0)),"")</f>
        <v/>
      </c>
      <c r="AX85" s="200" t="str">
        <f>IFERROR(INDEX($T$13:$T$76,MATCH('backend (Ikke rør)'!$AD85,$Q$13:$Q$76,0)),"")</f>
        <v>Måloppnåelse (antall ansatte)</v>
      </c>
      <c r="AY85" s="200">
        <f>IFERROR(INDEX($U$13:$U$76,MATCH('backend (Ikke rør)'!$AD85,$Q$13:$Q$76,0)),"")</f>
        <v>0</v>
      </c>
      <c r="AZ85" s="200">
        <f>IFERROR(INDEX($V$13:$V$76,MATCH('backend (Ikke rør)'!$AD85,$Q$13:$Q$76,0)),"")</f>
        <v>0</v>
      </c>
      <c r="BA85" s="183">
        <f>IFERROR(INDEX($V$79:$V$107,MATCH('backend (Ikke rør)'!$AD85,$Q$79:$Q$107,0)),"")</f>
        <v>0</v>
      </c>
      <c r="BB85" s="183">
        <f>IFERROR(INDEX($W$79:$W$107,MATCH('backend (Ikke rør)'!$AD85,$Q$79:$Q$107,0)),"")</f>
        <v>0</v>
      </c>
      <c r="BC85" s="188" t="b">
        <f>NOT(ISBLANK(AA85))</f>
        <v>0</v>
      </c>
    </row>
    <row r="86" spans="16:85" x14ac:dyDescent="0.25">
      <c r="Q86" s="189" t="str">
        <f>Rapportering!B72</f>
        <v>2.5.</v>
      </c>
      <c r="R86" s="189" t="str">
        <f>Rapportering!C72</f>
        <v>ABC-opplæring</v>
      </c>
      <c r="S86" s="189">
        <f>Rapportering!D72</f>
        <v>0</v>
      </c>
      <c r="T86" s="189">
        <f>Rapportering!E72</f>
        <v>0</v>
      </c>
      <c r="U86" s="189">
        <f>Rapportering!F72</f>
        <v>0</v>
      </c>
      <c r="V86" s="189">
        <f>Rapportering!G72</f>
        <v>0</v>
      </c>
      <c r="W86" s="189">
        <f>Rapportering!H72</f>
        <v>0</v>
      </c>
      <c r="Z86" s="186">
        <v>103</v>
      </c>
      <c r="AA86" s="191"/>
      <c r="AB86" s="191"/>
      <c r="AC86" s="191"/>
      <c r="AD86" s="191"/>
      <c r="AE86" s="191"/>
      <c r="AF86" s="191"/>
      <c r="AG86" s="191"/>
      <c r="AH86" s="191"/>
      <c r="AI86" s="191"/>
      <c r="AJ86" s="191"/>
      <c r="AK86" s="191"/>
      <c r="AL86" s="191"/>
      <c r="AM86" s="191"/>
      <c r="AN86" s="191"/>
      <c r="AO86" s="191"/>
      <c r="AP86" s="191"/>
      <c r="AQ86" s="191"/>
      <c r="AR86" s="191"/>
      <c r="AS86" s="191"/>
      <c r="AT86" s="191"/>
      <c r="AU86" s="191"/>
      <c r="AV86" s="183" t="str">
        <f>IFERROR(INDEX(prosjekttema_og_tittel[tema inngår i prosjektsøknad],MATCH(AD86,prosjekttema_og_tittel[rowId - prosjekttema],0)),"")</f>
        <v/>
      </c>
      <c r="AW86" s="183" t="str">
        <f>IFERROR(INDEX(prosjekttema_og_tittel[prosjekttema inngår i prosjektsøknad som har fått innvilgede midler],MATCH(AD86,prosjekttema_og_tittel[rowId - prosjekttema],0)),"")</f>
        <v/>
      </c>
      <c r="AX86" s="200" t="str">
        <f>IFERROR(INDEX($T$13:$T$76,MATCH('backend (Ikke rør)'!$AD86,$Q$13:$Q$76,0)),"")</f>
        <v>Måloppnåelse (antall ansatte)</v>
      </c>
      <c r="AY86" s="200">
        <f>IFERROR(INDEX($U$13:$U$76,MATCH('backend (Ikke rør)'!$AD86,$Q$13:$Q$76,0)),"")</f>
        <v>0</v>
      </c>
      <c r="AZ86" s="200">
        <f>IFERROR(INDEX($V$13:$V$76,MATCH('backend (Ikke rør)'!$AD86,$Q$13:$Q$76,0)),"")</f>
        <v>0</v>
      </c>
      <c r="BA86" s="183">
        <f>IFERROR(INDEX($V$79:$V$107,MATCH('backend (Ikke rør)'!$AD86,$Q$79:$Q$107,0)),"")</f>
        <v>0</v>
      </c>
      <c r="BB86" s="183">
        <f>IFERROR(INDEX($W$79:$W$107,MATCH('backend (Ikke rør)'!$AD86,$Q$79:$Q$107,0)),"")</f>
        <v>0</v>
      </c>
      <c r="BC86" s="188" t="b">
        <f t="shared" ref="BC86:BC149" si="3">NOT(ISBLANK(AA86))</f>
        <v>0</v>
      </c>
    </row>
    <row r="87" spans="16:85" x14ac:dyDescent="0.25">
      <c r="Q87" s="189" t="str">
        <f>Rapportering!B73</f>
        <v>2.6.</v>
      </c>
      <c r="R87" s="189" t="str">
        <f>Rapportering!C73</f>
        <v>Annen internopplæring / korte etterutdanninger /kurs mv.</v>
      </c>
      <c r="S87" s="189">
        <f>Rapportering!D73</f>
        <v>0</v>
      </c>
      <c r="T87" s="189">
        <f>Rapportering!E73</f>
        <v>0</v>
      </c>
      <c r="U87" s="189">
        <f>Rapportering!F73</f>
        <v>0</v>
      </c>
      <c r="V87" s="189">
        <f>Rapportering!G73</f>
        <v>0</v>
      </c>
      <c r="W87" s="189">
        <f>Rapportering!H73</f>
        <v>0</v>
      </c>
      <c r="Z87" s="186">
        <v>104</v>
      </c>
      <c r="AA87" s="191"/>
      <c r="AB87" s="191"/>
      <c r="AC87" s="191"/>
      <c r="AD87" s="191"/>
      <c r="AE87" s="191"/>
      <c r="AF87" s="191"/>
      <c r="AG87" s="191"/>
      <c r="AH87" s="191"/>
      <c r="AI87" s="191"/>
      <c r="AJ87" s="191"/>
      <c r="AK87" s="191"/>
      <c r="AL87" s="191"/>
      <c r="AM87" s="191"/>
      <c r="AN87" s="191"/>
      <c r="AO87" s="191"/>
      <c r="AP87" s="191"/>
      <c r="AQ87" s="191"/>
      <c r="AR87" s="191"/>
      <c r="AS87" s="191"/>
      <c r="AT87" s="191"/>
      <c r="AU87" s="191"/>
      <c r="AV87" s="183" t="str">
        <f>IFERROR(INDEX(prosjekttema_og_tittel[tema inngår i prosjektsøknad],MATCH(AD87,prosjekttema_og_tittel[rowId - prosjekttema],0)),"")</f>
        <v/>
      </c>
      <c r="AW87" s="183" t="str">
        <f>IFERROR(INDEX(prosjekttema_og_tittel[prosjekttema inngår i prosjektsøknad som har fått innvilgede midler],MATCH(AD87,prosjekttema_og_tittel[rowId - prosjekttema],0)),"")</f>
        <v/>
      </c>
      <c r="AX87" s="200" t="str">
        <f>IFERROR(INDEX($T$13:$T$76,MATCH('backend (Ikke rør)'!$AD87,$Q$13:$Q$76,0)),"")</f>
        <v>Måloppnåelse (antall ansatte)</v>
      </c>
      <c r="AY87" s="200">
        <f>IFERROR(INDEX($U$13:$U$76,MATCH('backend (Ikke rør)'!$AD87,$Q$13:$Q$76,0)),"")</f>
        <v>0</v>
      </c>
      <c r="AZ87" s="200">
        <f>IFERROR(INDEX($V$13:$V$76,MATCH('backend (Ikke rør)'!$AD87,$Q$13:$Q$76,0)),"")</f>
        <v>0</v>
      </c>
      <c r="BA87" s="183">
        <f>IFERROR(INDEX($V$79:$V$107,MATCH('backend (Ikke rør)'!$AD87,$Q$79:$Q$107,0)),"")</f>
        <v>0</v>
      </c>
      <c r="BB87" s="183">
        <f>IFERROR(INDEX($W$79:$W$107,MATCH('backend (Ikke rør)'!$AD87,$Q$79:$Q$107,0)),"")</f>
        <v>0</v>
      </c>
      <c r="BC87" s="188" t="b">
        <f t="shared" si="3"/>
        <v>0</v>
      </c>
    </row>
    <row r="88" spans="16:85" x14ac:dyDescent="0.25">
      <c r="Z88" s="186">
        <v>105</v>
      </c>
      <c r="AA88" s="191"/>
      <c r="AB88" s="191"/>
      <c r="AC88" s="191"/>
      <c r="AD88" s="191"/>
      <c r="AE88" s="191"/>
      <c r="AF88" s="191"/>
      <c r="AG88" s="191"/>
      <c r="AH88" s="191"/>
      <c r="AI88" s="191"/>
      <c r="AJ88" s="191"/>
      <c r="AK88" s="191"/>
      <c r="AL88" s="191"/>
      <c r="AM88" s="191"/>
      <c r="AN88" s="191"/>
      <c r="AO88" s="191"/>
      <c r="AP88" s="191"/>
      <c r="AQ88" s="191"/>
      <c r="AR88" s="191"/>
      <c r="AS88" s="191"/>
      <c r="AT88" s="191"/>
      <c r="AU88" s="191"/>
      <c r="AV88" s="183" t="str">
        <f>IFERROR(INDEX(prosjekttema_og_tittel[tema inngår i prosjektsøknad],MATCH(AD88,prosjekttema_og_tittel[rowId - prosjekttema],0)),"")</f>
        <v/>
      </c>
      <c r="AW88" s="183" t="str">
        <f>IFERROR(INDEX(prosjekttema_og_tittel[prosjekttema inngår i prosjektsøknad som har fått innvilgede midler],MATCH(AD88,prosjekttema_og_tittel[rowId - prosjekttema],0)),"")</f>
        <v/>
      </c>
      <c r="AX88" s="200" t="str">
        <f>IFERROR(INDEX($T$13:$T$76,MATCH('backend (Ikke rør)'!$AD88,$Q$13:$Q$76,0)),"")</f>
        <v>Måloppnåelse (antall ansatte)</v>
      </c>
      <c r="AY88" s="200">
        <f>IFERROR(INDEX($U$13:$U$76,MATCH('backend (Ikke rør)'!$AD88,$Q$13:$Q$76,0)),"")</f>
        <v>0</v>
      </c>
      <c r="AZ88" s="200">
        <f>IFERROR(INDEX($V$13:$V$76,MATCH('backend (Ikke rør)'!$AD88,$Q$13:$Q$76,0)),"")</f>
        <v>0</v>
      </c>
      <c r="BA88" s="183">
        <f>IFERROR(INDEX($V$79:$V$107,MATCH('backend (Ikke rør)'!$AD88,$Q$79:$Q$107,0)),"")</f>
        <v>0</v>
      </c>
      <c r="BB88" s="183">
        <f>IFERROR(INDEX($W$79:$W$107,MATCH('backend (Ikke rør)'!$AD88,$Q$79:$Q$107,0)),"")</f>
        <v>0</v>
      </c>
      <c r="BC88" s="188" t="b">
        <f t="shared" si="3"/>
        <v>0</v>
      </c>
    </row>
    <row r="89" spans="16:85" x14ac:dyDescent="0.25">
      <c r="Z89" s="186">
        <v>106</v>
      </c>
      <c r="AA89" s="191"/>
      <c r="AB89" s="191"/>
      <c r="AC89" s="191"/>
      <c r="AD89" s="191"/>
      <c r="AE89" s="191"/>
      <c r="AF89" s="191"/>
      <c r="AG89" s="191"/>
      <c r="AH89" s="191"/>
      <c r="AI89" s="191"/>
      <c r="AJ89" s="191"/>
      <c r="AK89" s="191"/>
      <c r="AL89" s="191"/>
      <c r="AM89" s="191"/>
      <c r="AN89" s="191"/>
      <c r="AO89" s="191"/>
      <c r="AP89" s="191"/>
      <c r="AQ89" s="191"/>
      <c r="AR89" s="191"/>
      <c r="AS89" s="191"/>
      <c r="AT89" s="191"/>
      <c r="AU89" s="191"/>
      <c r="AV89" s="183" t="str">
        <f>IFERROR(INDEX(prosjekttema_og_tittel[tema inngår i prosjektsøknad],MATCH(AD89,prosjekttema_og_tittel[rowId - prosjekttema],0)),"")</f>
        <v/>
      </c>
      <c r="AW89" s="183" t="str">
        <f>IFERROR(INDEX(prosjekttema_og_tittel[prosjekttema inngår i prosjektsøknad som har fått innvilgede midler],MATCH(AD89,prosjekttema_og_tittel[rowId - prosjekttema],0)),"")</f>
        <v/>
      </c>
      <c r="AX89" s="200" t="str">
        <f>IFERROR(INDEX($T$13:$T$76,MATCH('backend (Ikke rør)'!$AD89,$Q$13:$Q$76,0)),"")</f>
        <v>Måloppnåelse (antall ansatte)</v>
      </c>
      <c r="AY89" s="200">
        <f>IFERROR(INDEX($U$13:$U$76,MATCH('backend (Ikke rør)'!$AD89,$Q$13:$Q$76,0)),"")</f>
        <v>0</v>
      </c>
      <c r="AZ89" s="200">
        <f>IFERROR(INDEX($V$13:$V$76,MATCH('backend (Ikke rør)'!$AD89,$Q$13:$Q$76,0)),"")</f>
        <v>0</v>
      </c>
      <c r="BA89" s="183">
        <f>IFERROR(INDEX($V$79:$V$107,MATCH('backend (Ikke rør)'!$AD89,$Q$79:$Q$107,0)),"")</f>
        <v>0</v>
      </c>
      <c r="BB89" s="183">
        <f>IFERROR(INDEX($W$79:$W$107,MATCH('backend (Ikke rør)'!$AD89,$Q$79:$Q$107,0)),"")</f>
        <v>0</v>
      </c>
      <c r="BC89" s="188" t="b">
        <f t="shared" si="3"/>
        <v>0</v>
      </c>
    </row>
    <row r="90" spans="16:85" x14ac:dyDescent="0.25">
      <c r="P90" s="195" t="s">
        <v>274</v>
      </c>
      <c r="Z90" s="186">
        <v>107</v>
      </c>
      <c r="AA90" s="191"/>
      <c r="AB90" s="191"/>
      <c r="AC90" s="191"/>
      <c r="AD90" s="191"/>
      <c r="AE90" s="191"/>
      <c r="AF90" s="191"/>
      <c r="AG90" s="191"/>
      <c r="AH90" s="191"/>
      <c r="AI90" s="191"/>
      <c r="AJ90" s="191"/>
      <c r="AK90" s="191"/>
      <c r="AL90" s="191"/>
      <c r="AM90" s="191"/>
      <c r="AN90" s="191"/>
      <c r="AO90" s="191"/>
      <c r="AP90" s="191"/>
      <c r="AQ90" s="191"/>
      <c r="AR90" s="191"/>
      <c r="AS90" s="191"/>
      <c r="AT90" s="191"/>
      <c r="AU90" s="191"/>
      <c r="AV90" s="183" t="str">
        <f>IFERROR(INDEX(prosjekttema_og_tittel[tema inngår i prosjektsøknad],MATCH(AD90,prosjekttema_og_tittel[rowId - prosjekttema],0)),"")</f>
        <v/>
      </c>
      <c r="AW90" s="183" t="str">
        <f>IFERROR(INDEX(prosjekttema_og_tittel[prosjekttema inngår i prosjektsøknad som har fått innvilgede midler],MATCH(AD90,prosjekttema_og_tittel[rowId - prosjekttema],0)),"")</f>
        <v/>
      </c>
      <c r="AX90" s="200" t="str">
        <f>IFERROR(INDEX($T$13:$T$76,MATCH('backend (Ikke rør)'!$AD90,$Q$13:$Q$76,0)),"")</f>
        <v>Måloppnåelse (antall ansatte)</v>
      </c>
      <c r="AY90" s="200">
        <f>IFERROR(INDEX($U$13:$U$76,MATCH('backend (Ikke rør)'!$AD90,$Q$13:$Q$76,0)),"")</f>
        <v>0</v>
      </c>
      <c r="AZ90" s="200">
        <f>IFERROR(INDEX($V$13:$V$76,MATCH('backend (Ikke rør)'!$AD90,$Q$13:$Q$76,0)),"")</f>
        <v>0</v>
      </c>
      <c r="BA90" s="183">
        <f>IFERROR(INDEX($V$79:$V$107,MATCH('backend (Ikke rør)'!$AD90,$Q$79:$Q$107,0)),"")</f>
        <v>0</v>
      </c>
      <c r="BB90" s="183">
        <f>IFERROR(INDEX($W$79:$W$107,MATCH('backend (Ikke rør)'!$AD90,$Q$79:$Q$107,0)),"")</f>
        <v>0</v>
      </c>
      <c r="BC90" s="188" t="b">
        <f t="shared" si="3"/>
        <v>0</v>
      </c>
    </row>
    <row r="91" spans="16:85" x14ac:dyDescent="0.25">
      <c r="Q91" s="198">
        <f>Rapportering!B88</f>
        <v>0</v>
      </c>
      <c r="R91" s="198">
        <f>Rapportering!C88</f>
        <v>0</v>
      </c>
      <c r="S91" s="198" t="str">
        <f>Rapportering!D88</f>
        <v>Totalt søkt tilskudd</v>
      </c>
      <c r="T91" s="198" t="str">
        <f>Rapportering!E88</f>
        <v>Utbetalt tilskudd 2023</v>
      </c>
      <c r="U91" s="198" t="str">
        <f>Rapportering!F88</f>
        <v>Totalt innvilget tilskudd</v>
      </c>
      <c r="V91" s="198" t="str">
        <f>Rapportering!G88</f>
        <v>Ubenyttet beløp</v>
      </c>
      <c r="W91" s="198">
        <f>Rapportering!H88</f>
        <v>0</v>
      </c>
      <c r="Z91" s="186">
        <v>108</v>
      </c>
      <c r="AA91" s="191"/>
      <c r="AB91" s="191"/>
      <c r="AC91" s="191"/>
      <c r="AD91" s="191"/>
      <c r="AE91" s="191"/>
      <c r="AF91" s="191"/>
      <c r="AG91" s="191"/>
      <c r="AH91" s="191"/>
      <c r="AI91" s="191"/>
      <c r="AJ91" s="191"/>
      <c r="AK91" s="191"/>
      <c r="AL91" s="191"/>
      <c r="AM91" s="191"/>
      <c r="AN91" s="191"/>
      <c r="AO91" s="191"/>
      <c r="AP91" s="191"/>
      <c r="AQ91" s="191"/>
      <c r="AR91" s="191"/>
      <c r="AS91" s="191"/>
      <c r="AT91" s="191"/>
      <c r="AU91" s="191"/>
      <c r="AV91" s="183" t="str">
        <f>IFERROR(INDEX(prosjekttema_og_tittel[tema inngår i prosjektsøknad],MATCH(AD91,prosjekttema_og_tittel[rowId - prosjekttema],0)),"")</f>
        <v/>
      </c>
      <c r="AW91" s="183" t="str">
        <f>IFERROR(INDEX(prosjekttema_og_tittel[prosjekttema inngår i prosjektsøknad som har fått innvilgede midler],MATCH(AD91,prosjekttema_og_tittel[rowId - prosjekttema],0)),"")</f>
        <v/>
      </c>
      <c r="AX91" s="200" t="str">
        <f>IFERROR(INDEX($T$13:$T$76,MATCH('backend (Ikke rør)'!$AD91,$Q$13:$Q$76,0)),"")</f>
        <v>Måloppnåelse (antall ansatte)</v>
      </c>
      <c r="AY91" s="200">
        <f>IFERROR(INDEX($U$13:$U$76,MATCH('backend (Ikke rør)'!$AD91,$Q$13:$Q$76,0)),"")</f>
        <v>0</v>
      </c>
      <c r="AZ91" s="200">
        <f>IFERROR(INDEX($V$13:$V$76,MATCH('backend (Ikke rør)'!$AD91,$Q$13:$Q$76,0)),"")</f>
        <v>0</v>
      </c>
      <c r="BA91" s="183">
        <f>IFERROR(INDEX($V$79:$V$107,MATCH('backend (Ikke rør)'!$AD91,$Q$79:$Q$107,0)),"")</f>
        <v>0</v>
      </c>
      <c r="BB91" s="183">
        <f>IFERROR(INDEX($W$79:$W$107,MATCH('backend (Ikke rør)'!$AD91,$Q$79:$Q$107,0)),"")</f>
        <v>0</v>
      </c>
      <c r="BC91" s="188" t="b">
        <f t="shared" si="3"/>
        <v>0</v>
      </c>
    </row>
    <row r="92" spans="16:85" x14ac:dyDescent="0.25">
      <c r="Q92" s="198" t="str">
        <f>Rapportering!B89</f>
        <v>3.</v>
      </c>
      <c r="R92" s="198">
        <f>Rapportering!C89</f>
        <v>0</v>
      </c>
      <c r="S92" s="198">
        <f>Rapportering!D89</f>
        <v>0</v>
      </c>
      <c r="T92" s="198">
        <f>Rapportering!E89</f>
        <v>0</v>
      </c>
      <c r="U92" s="198">
        <f>Rapportering!F89</f>
        <v>0</v>
      </c>
      <c r="V92" s="198">
        <f>Rapportering!G89</f>
        <v>0</v>
      </c>
      <c r="W92" s="198">
        <f>Rapportering!H89</f>
        <v>0</v>
      </c>
      <c r="Z92" s="186">
        <v>109</v>
      </c>
      <c r="AA92" s="191"/>
      <c r="AB92" s="191"/>
      <c r="AC92" s="191"/>
      <c r="AD92" s="191"/>
      <c r="AE92" s="191"/>
      <c r="AF92" s="191"/>
      <c r="AG92" s="191"/>
      <c r="AH92" s="191"/>
      <c r="AI92" s="191"/>
      <c r="AJ92" s="191"/>
      <c r="AK92" s="191"/>
      <c r="AL92" s="191"/>
      <c r="AM92" s="191"/>
      <c r="AN92" s="191"/>
      <c r="AO92" s="191"/>
      <c r="AP92" s="191"/>
      <c r="AQ92" s="191"/>
      <c r="AR92" s="191"/>
      <c r="AS92" s="191"/>
      <c r="AT92" s="191"/>
      <c r="AU92" s="191"/>
      <c r="AV92" s="183" t="str">
        <f>IFERROR(INDEX(prosjekttema_og_tittel[tema inngår i prosjektsøknad],MATCH(AD92,prosjekttema_og_tittel[rowId - prosjekttema],0)),"")</f>
        <v/>
      </c>
      <c r="AW92" s="183" t="str">
        <f>IFERROR(INDEX(prosjekttema_og_tittel[prosjekttema inngår i prosjektsøknad som har fått innvilgede midler],MATCH(AD92,prosjekttema_og_tittel[rowId - prosjekttema],0)),"")</f>
        <v/>
      </c>
      <c r="AX92" s="200" t="str">
        <f>IFERROR(INDEX($T$13:$T$76,MATCH('backend (Ikke rør)'!$AD92,$Q$13:$Q$76,0)),"")</f>
        <v>Måloppnåelse (antall ansatte)</v>
      </c>
      <c r="AY92" s="200">
        <f>IFERROR(INDEX($U$13:$U$76,MATCH('backend (Ikke rør)'!$AD92,$Q$13:$Q$76,0)),"")</f>
        <v>0</v>
      </c>
      <c r="AZ92" s="200">
        <f>IFERROR(INDEX($V$13:$V$76,MATCH('backend (Ikke rør)'!$AD92,$Q$13:$Q$76,0)),"")</f>
        <v>0</v>
      </c>
      <c r="BA92" s="183">
        <f>IFERROR(INDEX($V$79:$V$107,MATCH('backend (Ikke rør)'!$AD92,$Q$79:$Q$107,0)),"")</f>
        <v>0</v>
      </c>
      <c r="BB92" s="183">
        <f>IFERROR(INDEX($W$79:$W$107,MATCH('backend (Ikke rør)'!$AD92,$Q$79:$Q$107,0)),"")</f>
        <v>0</v>
      </c>
      <c r="BC92" s="188" t="b">
        <f t="shared" si="3"/>
        <v>0</v>
      </c>
    </row>
    <row r="93" spans="16:85" x14ac:dyDescent="0.25">
      <c r="Q93" s="198">
        <f>Rapportering!B90</f>
        <v>0</v>
      </c>
      <c r="R93" s="198">
        <f>Rapportering!C90</f>
        <v>0</v>
      </c>
      <c r="S93" s="198">
        <f>Rapportering!D90</f>
        <v>0</v>
      </c>
      <c r="T93" s="198">
        <f>Rapportering!E90</f>
        <v>0</v>
      </c>
      <c r="U93" s="198">
        <f>Rapportering!F90</f>
        <v>0</v>
      </c>
      <c r="V93" s="198">
        <f>Rapportering!G90</f>
        <v>0</v>
      </c>
      <c r="W93" s="198">
        <f>Rapportering!H90</f>
        <v>0</v>
      </c>
      <c r="Z93" s="186">
        <v>110</v>
      </c>
      <c r="AA93" s="191"/>
      <c r="AB93" s="191"/>
      <c r="AC93" s="191"/>
      <c r="AD93" s="191"/>
      <c r="AE93" s="191"/>
      <c r="AF93" s="191"/>
      <c r="AG93" s="191"/>
      <c r="AH93" s="191"/>
      <c r="AI93" s="191"/>
      <c r="AJ93" s="191"/>
      <c r="AK93" s="191"/>
      <c r="AL93" s="191"/>
      <c r="AM93" s="191"/>
      <c r="AN93" s="191"/>
      <c r="AO93" s="191"/>
      <c r="AP93" s="191"/>
      <c r="AQ93" s="191"/>
      <c r="AR93" s="191"/>
      <c r="AS93" s="191"/>
      <c r="AT93" s="191"/>
      <c r="AU93" s="191"/>
      <c r="AV93" s="183" t="str">
        <f>IFERROR(INDEX(prosjekttema_og_tittel[tema inngår i prosjektsøknad],MATCH(AD93,prosjekttema_og_tittel[rowId - prosjekttema],0)),"")</f>
        <v/>
      </c>
      <c r="AW93" s="183" t="str">
        <f>IFERROR(INDEX(prosjekttema_og_tittel[prosjekttema inngår i prosjektsøknad som har fått innvilgede midler],MATCH(AD93,prosjekttema_og_tittel[rowId - prosjekttema],0)),"")</f>
        <v/>
      </c>
      <c r="AX93" s="200" t="str">
        <f>IFERROR(INDEX($T$13:$T$76,MATCH('backend (Ikke rør)'!$AD93,$Q$13:$Q$76,0)),"")</f>
        <v>Måloppnåelse (antall ansatte)</v>
      </c>
      <c r="AY93" s="200">
        <f>IFERROR(INDEX($U$13:$U$76,MATCH('backend (Ikke rør)'!$AD93,$Q$13:$Q$76,0)),"")</f>
        <v>0</v>
      </c>
      <c r="AZ93" s="200">
        <f>IFERROR(INDEX($V$13:$V$76,MATCH('backend (Ikke rør)'!$AD93,$Q$13:$Q$76,0)),"")</f>
        <v>0</v>
      </c>
      <c r="BA93" s="183">
        <f>IFERROR(INDEX($V$79:$V$107,MATCH('backend (Ikke rør)'!$AD93,$Q$79:$Q$107,0)),"")</f>
        <v>0</v>
      </c>
      <c r="BB93" s="183">
        <f>IFERROR(INDEX($W$79:$W$107,MATCH('backend (Ikke rør)'!$AD93,$Q$79:$Q$107,0)),"")</f>
        <v>0</v>
      </c>
      <c r="BC93" s="188" t="b">
        <f t="shared" si="3"/>
        <v>0</v>
      </c>
    </row>
    <row r="94" spans="16:85" x14ac:dyDescent="0.25">
      <c r="P94" s="195" t="s">
        <v>275</v>
      </c>
      <c r="Z94" s="186">
        <v>111</v>
      </c>
      <c r="AA94" s="191"/>
      <c r="AB94" s="191"/>
      <c r="AC94" s="191"/>
      <c r="AD94" s="191"/>
      <c r="AE94" s="191"/>
      <c r="AF94" s="191"/>
      <c r="AG94" s="191"/>
      <c r="AH94" s="191"/>
      <c r="AI94" s="191"/>
      <c r="AJ94" s="191"/>
      <c r="AK94" s="191"/>
      <c r="AL94" s="191"/>
      <c r="AM94" s="191"/>
      <c r="AN94" s="191"/>
      <c r="AO94" s="191"/>
      <c r="AP94" s="191"/>
      <c r="AQ94" s="191"/>
      <c r="AR94" s="191"/>
      <c r="AS94" s="191"/>
      <c r="AT94" s="191"/>
      <c r="AU94" s="191"/>
      <c r="AV94" s="183" t="str">
        <f>IFERROR(INDEX(prosjekttema_og_tittel[tema inngår i prosjektsøknad],MATCH(AD94,prosjekttema_og_tittel[rowId - prosjekttema],0)),"")</f>
        <v/>
      </c>
      <c r="AW94" s="183" t="str">
        <f>IFERROR(INDEX(prosjekttema_og_tittel[prosjekttema inngår i prosjektsøknad som har fått innvilgede midler],MATCH(AD94,prosjekttema_og_tittel[rowId - prosjekttema],0)),"")</f>
        <v/>
      </c>
      <c r="AX94" s="200" t="str">
        <f>IFERROR(INDEX($T$13:$T$76,MATCH('backend (Ikke rør)'!$AD94,$Q$13:$Q$76,0)),"")</f>
        <v>Måloppnåelse (antall ansatte)</v>
      </c>
      <c r="AY94" s="200">
        <f>IFERROR(INDEX($U$13:$U$76,MATCH('backend (Ikke rør)'!$AD94,$Q$13:$Q$76,0)),"")</f>
        <v>0</v>
      </c>
      <c r="AZ94" s="200">
        <f>IFERROR(INDEX($V$13:$V$76,MATCH('backend (Ikke rør)'!$AD94,$Q$13:$Q$76,0)),"")</f>
        <v>0</v>
      </c>
      <c r="BA94" s="183">
        <f>IFERROR(INDEX($V$79:$V$107,MATCH('backend (Ikke rør)'!$AD94,$Q$79:$Q$107,0)),"")</f>
        <v>0</v>
      </c>
      <c r="BB94" s="183">
        <f>IFERROR(INDEX($W$79:$W$107,MATCH('backend (Ikke rør)'!$AD94,$Q$79:$Q$107,0)),"")</f>
        <v>0</v>
      </c>
      <c r="BC94" s="188" t="b">
        <f t="shared" si="3"/>
        <v>0</v>
      </c>
    </row>
    <row r="95" spans="16:85" x14ac:dyDescent="0.25">
      <c r="Q95" s="199">
        <f>Rapportering!B105</f>
        <v>0</v>
      </c>
      <c r="R95" s="199">
        <f>Rapportering!C105</f>
        <v>0</v>
      </c>
      <c r="S95" s="199" t="str">
        <f>Rapportering!D105</f>
        <v>Økonomirapportering</v>
      </c>
      <c r="T95" s="199">
        <f>Rapportering!E105</f>
        <v>0</v>
      </c>
      <c r="U95" s="199">
        <f>Rapportering!F105</f>
        <v>0</v>
      </c>
      <c r="V95" s="199">
        <f>Rapportering!G105</f>
        <v>0</v>
      </c>
      <c r="W95" s="199">
        <f>Rapportering!H105</f>
        <v>0</v>
      </c>
      <c r="Z95" s="186">
        <v>112</v>
      </c>
      <c r="AA95" s="191"/>
      <c r="AB95" s="191"/>
      <c r="AC95" s="191"/>
      <c r="AD95" s="191"/>
      <c r="AE95" s="191"/>
      <c r="AF95" s="191"/>
      <c r="AG95" s="191"/>
      <c r="AH95" s="191"/>
      <c r="AI95" s="191"/>
      <c r="AJ95" s="191"/>
      <c r="AK95" s="191"/>
      <c r="AL95" s="191"/>
      <c r="AM95" s="191"/>
      <c r="AN95" s="191"/>
      <c r="AO95" s="191"/>
      <c r="AP95" s="191"/>
      <c r="AQ95" s="191"/>
      <c r="AR95" s="191"/>
      <c r="AS95" s="191"/>
      <c r="AT95" s="191"/>
      <c r="AU95" s="191"/>
      <c r="AV95" s="183" t="str">
        <f>IFERROR(INDEX(prosjekttema_og_tittel[tema inngår i prosjektsøknad],MATCH(AD95,prosjekttema_og_tittel[rowId - prosjekttema],0)),"")</f>
        <v/>
      </c>
      <c r="AW95" s="183" t="str">
        <f>IFERROR(INDEX(prosjekttema_og_tittel[prosjekttema inngår i prosjektsøknad som har fått innvilgede midler],MATCH(AD95,prosjekttema_og_tittel[rowId - prosjekttema],0)),"")</f>
        <v/>
      </c>
      <c r="AX95" s="200" t="str">
        <f>IFERROR(INDEX($T$13:$T$76,MATCH('backend (Ikke rør)'!$AD95,$Q$13:$Q$76,0)),"")</f>
        <v>Måloppnåelse (antall ansatte)</v>
      </c>
      <c r="AY95" s="200">
        <f>IFERROR(INDEX($U$13:$U$76,MATCH('backend (Ikke rør)'!$AD95,$Q$13:$Q$76,0)),"")</f>
        <v>0</v>
      </c>
      <c r="AZ95" s="200">
        <f>IFERROR(INDEX($V$13:$V$76,MATCH('backend (Ikke rør)'!$AD95,$Q$13:$Q$76,0)),"")</f>
        <v>0</v>
      </c>
      <c r="BA95" s="183">
        <f>IFERROR(INDEX($V$79:$V$107,MATCH('backend (Ikke rør)'!$AD95,$Q$79:$Q$107,0)),"")</f>
        <v>0</v>
      </c>
      <c r="BB95" s="183">
        <f>IFERROR(INDEX($W$79:$W$107,MATCH('backend (Ikke rør)'!$AD95,$Q$79:$Q$107,0)),"")</f>
        <v>0</v>
      </c>
      <c r="BC95" s="188" t="b">
        <f t="shared" si="3"/>
        <v>0</v>
      </c>
    </row>
    <row r="96" spans="16:85" x14ac:dyDescent="0.25">
      <c r="Q96" s="199">
        <f>Rapportering!B106</f>
        <v>0</v>
      </c>
      <c r="R96" s="199">
        <f>Rapportering!C106</f>
        <v>0</v>
      </c>
      <c r="S96" s="199" t="str">
        <f>Rapportering!D106</f>
        <v>Totalt søkt tilskudd</v>
      </c>
      <c r="T96" s="199" t="str">
        <f>Rapportering!E106</f>
        <v>Utbetalt tilskudd 2023</v>
      </c>
      <c r="U96" s="199" t="str">
        <f>Rapportering!F106</f>
        <v>Totalt beløp innvilget</v>
      </c>
      <c r="V96" s="199" t="str">
        <f>Rapportering!G106</f>
        <v>Ubenyttet beløp</v>
      </c>
      <c r="W96" s="199" t="str">
        <f>Rapportering!H106</f>
        <v>Kort oppsummeringer av hvordan prosjektet har gått
(2-3 setninger)</v>
      </c>
      <c r="Z96" s="186">
        <v>113</v>
      </c>
      <c r="AA96" s="191"/>
      <c r="AB96" s="191"/>
      <c r="AC96" s="191"/>
      <c r="AD96" s="191"/>
      <c r="AE96" s="191"/>
      <c r="AF96" s="191"/>
      <c r="AG96" s="191"/>
      <c r="AH96" s="191"/>
      <c r="AI96" s="191"/>
      <c r="AJ96" s="191"/>
      <c r="AK96" s="191"/>
      <c r="AL96" s="191"/>
      <c r="AM96" s="191"/>
      <c r="AN96" s="191"/>
      <c r="AO96" s="191"/>
      <c r="AP96" s="191"/>
      <c r="AQ96" s="191"/>
      <c r="AR96" s="191"/>
      <c r="AS96" s="191"/>
      <c r="AT96" s="191"/>
      <c r="AU96" s="191"/>
      <c r="AV96" s="183" t="str">
        <f>IFERROR(INDEX(prosjekttema_og_tittel[tema inngår i prosjektsøknad],MATCH(AD96,prosjekttema_og_tittel[rowId - prosjekttema],0)),"")</f>
        <v/>
      </c>
      <c r="AW96" s="183" t="str">
        <f>IFERROR(INDEX(prosjekttema_og_tittel[prosjekttema inngår i prosjektsøknad som har fått innvilgede midler],MATCH(AD96,prosjekttema_og_tittel[rowId - prosjekttema],0)),"")</f>
        <v/>
      </c>
      <c r="AX96" s="200" t="str">
        <f>IFERROR(INDEX($T$13:$T$76,MATCH('backend (Ikke rør)'!$AD96,$Q$13:$Q$76,0)),"")</f>
        <v>Måloppnåelse (antall ansatte)</v>
      </c>
      <c r="AY96" s="200">
        <f>IFERROR(INDEX($U$13:$U$76,MATCH('backend (Ikke rør)'!$AD96,$Q$13:$Q$76,0)),"")</f>
        <v>0</v>
      </c>
      <c r="AZ96" s="200">
        <f>IFERROR(INDEX($V$13:$V$76,MATCH('backend (Ikke rør)'!$AD96,$Q$13:$Q$76,0)),"")</f>
        <v>0</v>
      </c>
      <c r="BA96" s="183">
        <f>IFERROR(INDEX($V$79:$V$107,MATCH('backend (Ikke rør)'!$AD96,$Q$79:$Q$107,0)),"")</f>
        <v>0</v>
      </c>
      <c r="BB96" s="183">
        <f>IFERROR(INDEX($W$79:$W$107,MATCH('backend (Ikke rør)'!$AD96,$Q$79:$Q$107,0)),"")</f>
        <v>0</v>
      </c>
      <c r="BC96" s="188" t="b">
        <f t="shared" si="3"/>
        <v>0</v>
      </c>
    </row>
    <row r="97" spans="17:55" x14ac:dyDescent="0.25">
      <c r="Q97" s="199" t="str">
        <f>Rapportering!B107</f>
        <v>P1.7c</v>
      </c>
      <c r="R97" s="199" t="str">
        <f>Rapportering!C107</f>
        <v/>
      </c>
      <c r="S97" s="199">
        <f>Rapportering!D107</f>
        <v>0</v>
      </c>
      <c r="T97" s="199">
        <f>Rapportering!E107</f>
        <v>0</v>
      </c>
      <c r="U97" s="199">
        <f>Rapportering!F107</f>
        <v>0</v>
      </c>
      <c r="V97" s="199">
        <f>Rapportering!G107</f>
        <v>0</v>
      </c>
      <c r="W97" s="199">
        <f>Rapportering!H107</f>
        <v>0</v>
      </c>
      <c r="Z97" s="186">
        <v>114</v>
      </c>
      <c r="AA97" s="191"/>
      <c r="AB97" s="191"/>
      <c r="AC97" s="191"/>
      <c r="AD97" s="191"/>
      <c r="AE97" s="191"/>
      <c r="AF97" s="191"/>
      <c r="AG97" s="191"/>
      <c r="AH97" s="191"/>
      <c r="AI97" s="191"/>
      <c r="AJ97" s="191"/>
      <c r="AK97" s="191"/>
      <c r="AL97" s="191"/>
      <c r="AM97" s="191"/>
      <c r="AN97" s="191"/>
      <c r="AO97" s="191"/>
      <c r="AP97" s="191"/>
      <c r="AQ97" s="191"/>
      <c r="AR97" s="191"/>
      <c r="AS97" s="191"/>
      <c r="AT97" s="191"/>
      <c r="AU97" s="191"/>
      <c r="AV97" s="183" t="str">
        <f>IFERROR(INDEX(prosjekttema_og_tittel[tema inngår i prosjektsøknad],MATCH(AD97,prosjekttema_og_tittel[rowId - prosjekttema],0)),"")</f>
        <v/>
      </c>
      <c r="AW97" s="183" t="str">
        <f>IFERROR(INDEX(prosjekttema_og_tittel[prosjekttema inngår i prosjektsøknad som har fått innvilgede midler],MATCH(AD97,prosjekttema_og_tittel[rowId - prosjekttema],0)),"")</f>
        <v/>
      </c>
      <c r="AX97" s="200" t="str">
        <f>IFERROR(INDEX($T$13:$T$76,MATCH('backend (Ikke rør)'!$AD97,$Q$13:$Q$76,0)),"")</f>
        <v>Måloppnåelse (antall ansatte)</v>
      </c>
      <c r="AY97" s="200">
        <f>IFERROR(INDEX($U$13:$U$76,MATCH('backend (Ikke rør)'!$AD97,$Q$13:$Q$76,0)),"")</f>
        <v>0</v>
      </c>
      <c r="AZ97" s="200">
        <f>IFERROR(INDEX($V$13:$V$76,MATCH('backend (Ikke rør)'!$AD97,$Q$13:$Q$76,0)),"")</f>
        <v>0</v>
      </c>
      <c r="BA97" s="183">
        <f>IFERROR(INDEX($V$79:$V$107,MATCH('backend (Ikke rør)'!$AD97,$Q$79:$Q$107,0)),"")</f>
        <v>0</v>
      </c>
      <c r="BB97" s="183">
        <f>IFERROR(INDEX($W$79:$W$107,MATCH('backend (Ikke rør)'!$AD97,$Q$79:$Q$107,0)),"")</f>
        <v>0</v>
      </c>
      <c r="BC97" s="188" t="b">
        <f t="shared" si="3"/>
        <v>0</v>
      </c>
    </row>
    <row r="98" spans="17:55" x14ac:dyDescent="0.25">
      <c r="Q98" s="199" t="str">
        <f>Rapportering!B108</f>
        <v>P2.7c</v>
      </c>
      <c r="R98" s="199" t="str">
        <f>Rapportering!C108</f>
        <v/>
      </c>
      <c r="S98" s="199">
        <f>Rapportering!D108</f>
        <v>0</v>
      </c>
      <c r="T98" s="199">
        <f>Rapportering!E108</f>
        <v>0</v>
      </c>
      <c r="U98" s="199">
        <f>Rapportering!F108</f>
        <v>0</v>
      </c>
      <c r="V98" s="199">
        <f>Rapportering!G108</f>
        <v>0</v>
      </c>
      <c r="W98" s="199">
        <f>Rapportering!H108</f>
        <v>0</v>
      </c>
      <c r="Z98" s="186">
        <v>115</v>
      </c>
      <c r="AA98" s="191"/>
      <c r="AB98" s="191"/>
      <c r="AC98" s="191"/>
      <c r="AD98" s="191"/>
      <c r="AE98" s="191"/>
      <c r="AF98" s="191"/>
      <c r="AG98" s="191"/>
      <c r="AH98" s="191"/>
      <c r="AI98" s="191"/>
      <c r="AJ98" s="191"/>
      <c r="AK98" s="191"/>
      <c r="AL98" s="191"/>
      <c r="AM98" s="191"/>
      <c r="AN98" s="191"/>
      <c r="AO98" s="191"/>
      <c r="AP98" s="191"/>
      <c r="AQ98" s="191"/>
      <c r="AR98" s="191"/>
      <c r="AS98" s="191"/>
      <c r="AT98" s="191"/>
      <c r="AU98" s="191"/>
      <c r="AV98" s="183" t="str">
        <f>IFERROR(INDEX(prosjekttema_og_tittel[tema inngår i prosjektsøknad],MATCH(AD98,prosjekttema_og_tittel[rowId - prosjekttema],0)),"")</f>
        <v/>
      </c>
      <c r="AW98" s="183" t="str">
        <f>IFERROR(INDEX(prosjekttema_og_tittel[prosjekttema inngår i prosjektsøknad som har fått innvilgede midler],MATCH(AD98,prosjekttema_og_tittel[rowId - prosjekttema],0)),"")</f>
        <v/>
      </c>
      <c r="AX98" s="200" t="str">
        <f>IFERROR(INDEX($T$13:$T$76,MATCH('backend (Ikke rør)'!$AD98,$Q$13:$Q$76,0)),"")</f>
        <v>Måloppnåelse (antall ansatte)</v>
      </c>
      <c r="AY98" s="200">
        <f>IFERROR(INDEX($U$13:$U$76,MATCH('backend (Ikke rør)'!$AD98,$Q$13:$Q$76,0)),"")</f>
        <v>0</v>
      </c>
      <c r="AZ98" s="200">
        <f>IFERROR(INDEX($V$13:$V$76,MATCH('backend (Ikke rør)'!$AD98,$Q$13:$Q$76,0)),"")</f>
        <v>0</v>
      </c>
      <c r="BA98" s="183">
        <f>IFERROR(INDEX($V$79:$V$107,MATCH('backend (Ikke rør)'!$AD98,$Q$79:$Q$107,0)),"")</f>
        <v>0</v>
      </c>
      <c r="BB98" s="183">
        <f>IFERROR(INDEX($W$79:$W$107,MATCH('backend (Ikke rør)'!$AD98,$Q$79:$Q$107,0)),"")</f>
        <v>0</v>
      </c>
      <c r="BC98" s="188" t="b">
        <f t="shared" si="3"/>
        <v>0</v>
      </c>
    </row>
    <row r="99" spans="17:55" x14ac:dyDescent="0.25">
      <c r="Q99" s="199" t="str">
        <f>Rapportering!B109</f>
        <v>P3.7c</v>
      </c>
      <c r="R99" s="199" t="str">
        <f>Rapportering!C109</f>
        <v/>
      </c>
      <c r="S99" s="199">
        <f>Rapportering!D109</f>
        <v>0</v>
      </c>
      <c r="T99" s="199">
        <f>Rapportering!E109</f>
        <v>0</v>
      </c>
      <c r="U99" s="199">
        <f>Rapportering!F109</f>
        <v>0</v>
      </c>
      <c r="V99" s="199">
        <f>Rapportering!G109</f>
        <v>0</v>
      </c>
      <c r="W99" s="199">
        <f>Rapportering!H109</f>
        <v>0</v>
      </c>
      <c r="Z99" s="186">
        <v>116</v>
      </c>
      <c r="AA99" s="191"/>
      <c r="AB99" s="191"/>
      <c r="AC99" s="191"/>
      <c r="AD99" s="191"/>
      <c r="AE99" s="191"/>
      <c r="AF99" s="191"/>
      <c r="AG99" s="191"/>
      <c r="AH99" s="191"/>
      <c r="AI99" s="191"/>
      <c r="AJ99" s="191"/>
      <c r="AK99" s="191"/>
      <c r="AL99" s="191"/>
      <c r="AM99" s="191"/>
      <c r="AN99" s="191"/>
      <c r="AO99" s="191"/>
      <c r="AP99" s="191"/>
      <c r="AQ99" s="191"/>
      <c r="AR99" s="191"/>
      <c r="AS99" s="191"/>
      <c r="AT99" s="191"/>
      <c r="AU99" s="191"/>
      <c r="AV99" s="183" t="str">
        <f>IFERROR(INDEX(prosjekttema_og_tittel[tema inngår i prosjektsøknad],MATCH(AD99,prosjekttema_og_tittel[rowId - prosjekttema],0)),"")</f>
        <v/>
      </c>
      <c r="AW99" s="183" t="str">
        <f>IFERROR(INDEX(prosjekttema_og_tittel[prosjekttema inngår i prosjektsøknad som har fått innvilgede midler],MATCH(AD99,prosjekttema_og_tittel[rowId - prosjekttema],0)),"")</f>
        <v/>
      </c>
      <c r="AX99" s="200" t="str">
        <f>IFERROR(INDEX($T$13:$T$76,MATCH('backend (Ikke rør)'!$AD99,$Q$13:$Q$76,0)),"")</f>
        <v>Måloppnåelse (antall ansatte)</v>
      </c>
      <c r="AY99" s="200">
        <f>IFERROR(INDEX($U$13:$U$76,MATCH('backend (Ikke rør)'!$AD99,$Q$13:$Q$76,0)),"")</f>
        <v>0</v>
      </c>
      <c r="AZ99" s="200">
        <f>IFERROR(INDEX($V$13:$V$76,MATCH('backend (Ikke rør)'!$AD99,$Q$13:$Q$76,0)),"")</f>
        <v>0</v>
      </c>
      <c r="BA99" s="183">
        <f>IFERROR(INDEX($V$79:$V$107,MATCH('backend (Ikke rør)'!$AD99,$Q$79:$Q$107,0)),"")</f>
        <v>0</v>
      </c>
      <c r="BB99" s="183">
        <f>IFERROR(INDEX($W$79:$W$107,MATCH('backend (Ikke rør)'!$AD99,$Q$79:$Q$107,0)),"")</f>
        <v>0</v>
      </c>
      <c r="BC99" s="188" t="b">
        <f t="shared" si="3"/>
        <v>0</v>
      </c>
    </row>
    <row r="100" spans="17:55" x14ac:dyDescent="0.25">
      <c r="Q100" s="199" t="str">
        <f>Rapportering!B110</f>
        <v>P4.7c</v>
      </c>
      <c r="R100" s="199" t="str">
        <f>Rapportering!C110</f>
        <v/>
      </c>
      <c r="S100" s="199">
        <f>Rapportering!D110</f>
        <v>0</v>
      </c>
      <c r="T100" s="199">
        <f>Rapportering!E110</f>
        <v>0</v>
      </c>
      <c r="U100" s="199">
        <f>Rapportering!F110</f>
        <v>0</v>
      </c>
      <c r="V100" s="199">
        <f>Rapportering!G110</f>
        <v>0</v>
      </c>
      <c r="W100" s="199">
        <f>Rapportering!H110</f>
        <v>0</v>
      </c>
      <c r="Z100" s="186">
        <v>117</v>
      </c>
      <c r="AA100" s="191"/>
      <c r="AB100" s="191"/>
      <c r="AC100" s="191"/>
      <c r="AD100" s="191"/>
      <c r="AE100" s="191"/>
      <c r="AF100" s="191"/>
      <c r="AG100" s="191"/>
      <c r="AH100" s="191"/>
      <c r="AI100" s="191"/>
      <c r="AJ100" s="191"/>
      <c r="AK100" s="191"/>
      <c r="AL100" s="191"/>
      <c r="AM100" s="191"/>
      <c r="AN100" s="191"/>
      <c r="AO100" s="191"/>
      <c r="AP100" s="191"/>
      <c r="AQ100" s="191"/>
      <c r="AR100" s="191"/>
      <c r="AS100" s="191"/>
      <c r="AT100" s="191"/>
      <c r="AU100" s="191"/>
      <c r="AV100" s="183" t="str">
        <f>IFERROR(INDEX(prosjekttema_og_tittel[tema inngår i prosjektsøknad],MATCH(AD100,prosjekttema_og_tittel[rowId - prosjekttema],0)),"")</f>
        <v/>
      </c>
      <c r="AW100" s="183" t="str">
        <f>IFERROR(INDEX(prosjekttema_og_tittel[prosjekttema inngår i prosjektsøknad som har fått innvilgede midler],MATCH(AD100,prosjekttema_og_tittel[rowId - prosjekttema],0)),"")</f>
        <v/>
      </c>
      <c r="AX100" s="200" t="str">
        <f>IFERROR(INDEX($T$13:$T$76,MATCH('backend (Ikke rør)'!$AD100,$Q$13:$Q$76,0)),"")</f>
        <v>Måloppnåelse (antall ansatte)</v>
      </c>
      <c r="AY100" s="200">
        <f>IFERROR(INDEX($U$13:$U$76,MATCH('backend (Ikke rør)'!$AD100,$Q$13:$Q$76,0)),"")</f>
        <v>0</v>
      </c>
      <c r="AZ100" s="200">
        <f>IFERROR(INDEX($V$13:$V$76,MATCH('backend (Ikke rør)'!$AD100,$Q$13:$Q$76,0)),"")</f>
        <v>0</v>
      </c>
      <c r="BA100" s="183">
        <f>IFERROR(INDEX($V$79:$V$107,MATCH('backend (Ikke rør)'!$AD100,$Q$79:$Q$107,0)),"")</f>
        <v>0</v>
      </c>
      <c r="BB100" s="183">
        <f>IFERROR(INDEX($W$79:$W$107,MATCH('backend (Ikke rør)'!$AD100,$Q$79:$Q$107,0)),"")</f>
        <v>0</v>
      </c>
      <c r="BC100" s="188" t="b">
        <f t="shared" si="3"/>
        <v>0</v>
      </c>
    </row>
    <row r="101" spans="17:55" x14ac:dyDescent="0.25">
      <c r="Q101" s="199" t="str">
        <f>Rapportering!B111</f>
        <v>P5.7c</v>
      </c>
      <c r="R101" s="199" t="str">
        <f>Rapportering!C111</f>
        <v/>
      </c>
      <c r="S101" s="199">
        <f>Rapportering!D111</f>
        <v>0</v>
      </c>
      <c r="T101" s="199">
        <f>Rapportering!E111</f>
        <v>0</v>
      </c>
      <c r="U101" s="199">
        <f>Rapportering!F111</f>
        <v>0</v>
      </c>
      <c r="V101" s="199">
        <f>Rapportering!G111</f>
        <v>0</v>
      </c>
      <c r="W101" s="199">
        <f>Rapportering!H111</f>
        <v>0</v>
      </c>
      <c r="Z101" s="186">
        <v>118</v>
      </c>
      <c r="AA101" s="191"/>
      <c r="AB101" s="191"/>
      <c r="AC101" s="191"/>
      <c r="AD101" s="191"/>
      <c r="AE101" s="191"/>
      <c r="AF101" s="191"/>
      <c r="AG101" s="191"/>
      <c r="AH101" s="191"/>
      <c r="AI101" s="191"/>
      <c r="AJ101" s="191"/>
      <c r="AK101" s="191"/>
      <c r="AL101" s="191"/>
      <c r="AM101" s="191"/>
      <c r="AN101" s="191"/>
      <c r="AO101" s="191"/>
      <c r="AP101" s="191"/>
      <c r="AQ101" s="191"/>
      <c r="AR101" s="191"/>
      <c r="AS101" s="191"/>
      <c r="AT101" s="191"/>
      <c r="AU101" s="191"/>
      <c r="AV101" s="183" t="str">
        <f>IFERROR(INDEX(prosjekttema_og_tittel[tema inngår i prosjektsøknad],MATCH(AD101,prosjekttema_og_tittel[rowId - prosjekttema],0)),"")</f>
        <v/>
      </c>
      <c r="AW101" s="183" t="str">
        <f>IFERROR(INDEX(prosjekttema_og_tittel[prosjekttema inngår i prosjektsøknad som har fått innvilgede midler],MATCH(AD101,prosjekttema_og_tittel[rowId - prosjekttema],0)),"")</f>
        <v/>
      </c>
      <c r="AX101" s="200" t="str">
        <f>IFERROR(INDEX($T$13:$T$76,MATCH('backend (Ikke rør)'!$AD101,$Q$13:$Q$76,0)),"")</f>
        <v>Måloppnåelse (antall ansatte)</v>
      </c>
      <c r="AY101" s="200">
        <f>IFERROR(INDEX($U$13:$U$76,MATCH('backend (Ikke rør)'!$AD101,$Q$13:$Q$76,0)),"")</f>
        <v>0</v>
      </c>
      <c r="AZ101" s="200">
        <f>IFERROR(INDEX($V$13:$V$76,MATCH('backend (Ikke rør)'!$AD101,$Q$13:$Q$76,0)),"")</f>
        <v>0</v>
      </c>
      <c r="BA101" s="183">
        <f>IFERROR(INDEX($V$79:$V$107,MATCH('backend (Ikke rør)'!$AD101,$Q$79:$Q$107,0)),"")</f>
        <v>0</v>
      </c>
      <c r="BB101" s="183">
        <f>IFERROR(INDEX($W$79:$W$107,MATCH('backend (Ikke rør)'!$AD101,$Q$79:$Q$107,0)),"")</f>
        <v>0</v>
      </c>
      <c r="BC101" s="188" t="b">
        <f t="shared" si="3"/>
        <v>0</v>
      </c>
    </row>
    <row r="102" spans="17:55" x14ac:dyDescent="0.25">
      <c r="Q102" s="199" t="str">
        <f>Rapportering!B112</f>
        <v>P6.7c</v>
      </c>
      <c r="R102" s="199" t="str">
        <f>Rapportering!C112</f>
        <v/>
      </c>
      <c r="S102" s="199">
        <f>Rapportering!D112</f>
        <v>0</v>
      </c>
      <c r="T102" s="199">
        <f>Rapportering!E112</f>
        <v>0</v>
      </c>
      <c r="U102" s="199">
        <f>Rapportering!F112</f>
        <v>0</v>
      </c>
      <c r="V102" s="199">
        <f>Rapportering!G112</f>
        <v>0</v>
      </c>
      <c r="W102" s="199">
        <f>Rapportering!H112</f>
        <v>0</v>
      </c>
      <c r="Z102" s="186">
        <v>119</v>
      </c>
      <c r="AA102" s="191"/>
      <c r="AB102" s="191"/>
      <c r="AC102" s="191"/>
      <c r="AD102" s="191"/>
      <c r="AE102" s="191"/>
      <c r="AF102" s="191"/>
      <c r="AG102" s="191"/>
      <c r="AH102" s="191"/>
      <c r="AI102" s="191"/>
      <c r="AJ102" s="191"/>
      <c r="AK102" s="191"/>
      <c r="AL102" s="191"/>
      <c r="AM102" s="191"/>
      <c r="AN102" s="191"/>
      <c r="AO102" s="191"/>
      <c r="AP102" s="191"/>
      <c r="AQ102" s="191"/>
      <c r="AR102" s="191"/>
      <c r="AS102" s="191"/>
      <c r="AT102" s="191"/>
      <c r="AU102" s="191"/>
      <c r="AV102" s="183" t="str">
        <f>IFERROR(INDEX(prosjekttema_og_tittel[tema inngår i prosjektsøknad],MATCH(AD102,prosjekttema_og_tittel[rowId - prosjekttema],0)),"")</f>
        <v/>
      </c>
      <c r="AW102" s="183" t="str">
        <f>IFERROR(INDEX(prosjekttema_og_tittel[prosjekttema inngår i prosjektsøknad som har fått innvilgede midler],MATCH(AD102,prosjekttema_og_tittel[rowId - prosjekttema],0)),"")</f>
        <v/>
      </c>
      <c r="AX102" s="200" t="str">
        <f>IFERROR(INDEX($T$13:$T$76,MATCH('backend (Ikke rør)'!$AD102,$Q$13:$Q$76,0)),"")</f>
        <v>Måloppnåelse (antall ansatte)</v>
      </c>
      <c r="AY102" s="200">
        <f>IFERROR(INDEX($U$13:$U$76,MATCH('backend (Ikke rør)'!$AD102,$Q$13:$Q$76,0)),"")</f>
        <v>0</v>
      </c>
      <c r="AZ102" s="200">
        <f>IFERROR(INDEX($V$13:$V$76,MATCH('backend (Ikke rør)'!$AD102,$Q$13:$Q$76,0)),"")</f>
        <v>0</v>
      </c>
      <c r="BA102" s="183">
        <f>IFERROR(INDEX($V$79:$V$107,MATCH('backend (Ikke rør)'!$AD102,$Q$79:$Q$107,0)),"")</f>
        <v>0</v>
      </c>
      <c r="BB102" s="183">
        <f>IFERROR(INDEX($W$79:$W$107,MATCH('backend (Ikke rør)'!$AD102,$Q$79:$Q$107,0)),"")</f>
        <v>0</v>
      </c>
      <c r="BC102" s="188" t="b">
        <f t="shared" si="3"/>
        <v>0</v>
      </c>
    </row>
    <row r="103" spans="17:55" x14ac:dyDescent="0.25">
      <c r="Q103" s="199" t="str">
        <f>Rapportering!B113</f>
        <v>P7.7c</v>
      </c>
      <c r="R103" s="199" t="str">
        <f>Rapportering!C113</f>
        <v/>
      </c>
      <c r="S103" s="199">
        <f>Rapportering!D113</f>
        <v>0</v>
      </c>
      <c r="T103" s="199">
        <f>Rapportering!E113</f>
        <v>0</v>
      </c>
      <c r="U103" s="199">
        <f>Rapportering!F113</f>
        <v>0</v>
      </c>
      <c r="V103" s="199">
        <f>Rapportering!G113</f>
        <v>0</v>
      </c>
      <c r="W103" s="199">
        <f>Rapportering!H113</f>
        <v>0</v>
      </c>
      <c r="Z103" s="186">
        <v>120</v>
      </c>
      <c r="AA103" s="191"/>
      <c r="AB103" s="191"/>
      <c r="AC103" s="191"/>
      <c r="AD103" s="191"/>
      <c r="AE103" s="191"/>
      <c r="AF103" s="191"/>
      <c r="AG103" s="191"/>
      <c r="AH103" s="191"/>
      <c r="AI103" s="191"/>
      <c r="AJ103" s="191"/>
      <c r="AK103" s="191"/>
      <c r="AL103" s="191"/>
      <c r="AM103" s="191"/>
      <c r="AN103" s="191"/>
      <c r="AO103" s="191"/>
      <c r="AP103" s="191"/>
      <c r="AQ103" s="191"/>
      <c r="AR103" s="191"/>
      <c r="AS103" s="191"/>
      <c r="AT103" s="191"/>
      <c r="AU103" s="191"/>
      <c r="AV103" s="183" t="str">
        <f>IFERROR(INDEX(prosjekttema_og_tittel[tema inngår i prosjektsøknad],MATCH(AD103,prosjekttema_og_tittel[rowId - prosjekttema],0)),"")</f>
        <v/>
      </c>
      <c r="AW103" s="183" t="str">
        <f>IFERROR(INDEX(prosjekttema_og_tittel[prosjekttema inngår i prosjektsøknad som har fått innvilgede midler],MATCH(AD103,prosjekttema_og_tittel[rowId - prosjekttema],0)),"")</f>
        <v/>
      </c>
      <c r="AX103" s="200" t="str">
        <f>IFERROR(INDEX($T$13:$T$76,MATCH('backend (Ikke rør)'!$AD103,$Q$13:$Q$76,0)),"")</f>
        <v>Måloppnåelse (antall ansatte)</v>
      </c>
      <c r="AY103" s="200">
        <f>IFERROR(INDEX($U$13:$U$76,MATCH('backend (Ikke rør)'!$AD103,$Q$13:$Q$76,0)),"")</f>
        <v>0</v>
      </c>
      <c r="AZ103" s="200">
        <f>IFERROR(INDEX($V$13:$V$76,MATCH('backend (Ikke rør)'!$AD103,$Q$13:$Q$76,0)),"")</f>
        <v>0</v>
      </c>
      <c r="BA103" s="183">
        <f>IFERROR(INDEX($V$79:$V$107,MATCH('backend (Ikke rør)'!$AD103,$Q$79:$Q$107,0)),"")</f>
        <v>0</v>
      </c>
      <c r="BB103" s="183">
        <f>IFERROR(INDEX($W$79:$W$107,MATCH('backend (Ikke rør)'!$AD103,$Q$79:$Q$107,0)),"")</f>
        <v>0</v>
      </c>
      <c r="BC103" s="188" t="b">
        <f t="shared" si="3"/>
        <v>0</v>
      </c>
    </row>
    <row r="104" spans="17:55" x14ac:dyDescent="0.25">
      <c r="Q104" s="199" t="str">
        <f>Rapportering!B114</f>
        <v>P8.7c</v>
      </c>
      <c r="R104" s="199" t="str">
        <f>Rapportering!C114</f>
        <v/>
      </c>
      <c r="S104" s="199">
        <f>Rapportering!D114</f>
        <v>0</v>
      </c>
      <c r="T104" s="199">
        <f>Rapportering!E114</f>
        <v>0</v>
      </c>
      <c r="U104" s="199">
        <f>Rapportering!F114</f>
        <v>0</v>
      </c>
      <c r="V104" s="199">
        <f>Rapportering!G114</f>
        <v>0</v>
      </c>
      <c r="W104" s="199">
        <f>Rapportering!H114</f>
        <v>0</v>
      </c>
      <c r="Z104" s="186">
        <v>121</v>
      </c>
      <c r="AA104" s="191"/>
      <c r="AB104" s="191"/>
      <c r="AC104" s="191"/>
      <c r="AD104" s="191"/>
      <c r="AE104" s="191"/>
      <c r="AF104" s="191"/>
      <c r="AG104" s="191"/>
      <c r="AH104" s="191"/>
      <c r="AI104" s="191"/>
      <c r="AJ104" s="191"/>
      <c r="AK104" s="191"/>
      <c r="AL104" s="191"/>
      <c r="AM104" s="191"/>
      <c r="AN104" s="191"/>
      <c r="AO104" s="191"/>
      <c r="AP104" s="191"/>
      <c r="AQ104" s="191"/>
      <c r="AR104" s="191"/>
      <c r="AS104" s="191"/>
      <c r="AT104" s="191"/>
      <c r="AU104" s="191"/>
      <c r="AV104" s="183" t="str">
        <f>IFERROR(INDEX(prosjekttema_og_tittel[tema inngår i prosjektsøknad],MATCH(AD104,prosjekttema_og_tittel[rowId - prosjekttema],0)),"")</f>
        <v/>
      </c>
      <c r="AW104" s="183" t="str">
        <f>IFERROR(INDEX(prosjekttema_og_tittel[prosjekttema inngår i prosjektsøknad som har fått innvilgede midler],MATCH(AD104,prosjekttema_og_tittel[rowId - prosjekttema],0)),"")</f>
        <v/>
      </c>
      <c r="AX104" s="200" t="str">
        <f>IFERROR(INDEX($T$13:$T$76,MATCH('backend (Ikke rør)'!$AD104,$Q$13:$Q$76,0)),"")</f>
        <v>Måloppnåelse (antall ansatte)</v>
      </c>
      <c r="AY104" s="200">
        <f>IFERROR(INDEX($U$13:$U$76,MATCH('backend (Ikke rør)'!$AD104,$Q$13:$Q$76,0)),"")</f>
        <v>0</v>
      </c>
      <c r="AZ104" s="200">
        <f>IFERROR(INDEX($V$13:$V$76,MATCH('backend (Ikke rør)'!$AD104,$Q$13:$Q$76,0)),"")</f>
        <v>0</v>
      </c>
      <c r="BA104" s="183">
        <f>IFERROR(INDEX($V$79:$V$107,MATCH('backend (Ikke rør)'!$AD104,$Q$79:$Q$107,0)),"")</f>
        <v>0</v>
      </c>
      <c r="BB104" s="183">
        <f>IFERROR(INDEX($W$79:$W$107,MATCH('backend (Ikke rør)'!$AD104,$Q$79:$Q$107,0)),"")</f>
        <v>0</v>
      </c>
      <c r="BC104" s="188" t="b">
        <f t="shared" si="3"/>
        <v>0</v>
      </c>
    </row>
    <row r="105" spans="17:55" x14ac:dyDescent="0.25">
      <c r="Q105" s="199" t="str">
        <f>Rapportering!B115</f>
        <v>P9.7c</v>
      </c>
      <c r="R105" s="199" t="str">
        <f>Rapportering!C115</f>
        <v/>
      </c>
      <c r="S105" s="199">
        <f>Rapportering!D115</f>
        <v>0</v>
      </c>
      <c r="T105" s="199">
        <f>Rapportering!E115</f>
        <v>0</v>
      </c>
      <c r="U105" s="199">
        <f>Rapportering!F115</f>
        <v>0</v>
      </c>
      <c r="V105" s="199">
        <f>Rapportering!G115</f>
        <v>0</v>
      </c>
      <c r="W105" s="199">
        <f>Rapportering!H115</f>
        <v>0</v>
      </c>
      <c r="Z105" s="186">
        <v>122</v>
      </c>
      <c r="AA105" s="191"/>
      <c r="AB105" s="191"/>
      <c r="AC105" s="191"/>
      <c r="AD105" s="191"/>
      <c r="AE105" s="191"/>
      <c r="AF105" s="191"/>
      <c r="AG105" s="191"/>
      <c r="AH105" s="191"/>
      <c r="AI105" s="191"/>
      <c r="AJ105" s="191"/>
      <c r="AK105" s="191"/>
      <c r="AL105" s="191"/>
      <c r="AM105" s="191"/>
      <c r="AN105" s="191"/>
      <c r="AO105" s="191"/>
      <c r="AP105" s="191"/>
      <c r="AQ105" s="191"/>
      <c r="AR105" s="191"/>
      <c r="AS105" s="191"/>
      <c r="AT105" s="191"/>
      <c r="AU105" s="191"/>
      <c r="AV105" s="183" t="str">
        <f>IFERROR(INDEX(prosjekttema_og_tittel[tema inngår i prosjektsøknad],MATCH(AD105,prosjekttema_og_tittel[rowId - prosjekttema],0)),"")</f>
        <v/>
      </c>
      <c r="AW105" s="183" t="str">
        <f>IFERROR(INDEX(prosjekttema_og_tittel[prosjekttema inngår i prosjektsøknad som har fått innvilgede midler],MATCH(AD105,prosjekttema_og_tittel[rowId - prosjekttema],0)),"")</f>
        <v/>
      </c>
      <c r="AX105" s="200" t="str">
        <f>IFERROR(INDEX($T$13:$T$76,MATCH('backend (Ikke rør)'!$AD105,$Q$13:$Q$76,0)),"")</f>
        <v>Måloppnåelse (antall ansatte)</v>
      </c>
      <c r="AY105" s="200">
        <f>IFERROR(INDEX($U$13:$U$76,MATCH('backend (Ikke rør)'!$AD105,$Q$13:$Q$76,0)),"")</f>
        <v>0</v>
      </c>
      <c r="AZ105" s="200">
        <f>IFERROR(INDEX($V$13:$V$76,MATCH('backend (Ikke rør)'!$AD105,$Q$13:$Q$76,0)),"")</f>
        <v>0</v>
      </c>
      <c r="BA105" s="183">
        <f>IFERROR(INDEX($V$79:$V$107,MATCH('backend (Ikke rør)'!$AD105,$Q$79:$Q$107,0)),"")</f>
        <v>0</v>
      </c>
      <c r="BB105" s="183">
        <f>IFERROR(INDEX($W$79:$W$107,MATCH('backend (Ikke rør)'!$AD105,$Q$79:$Q$107,0)),"")</f>
        <v>0</v>
      </c>
      <c r="BC105" s="188" t="b">
        <f t="shared" si="3"/>
        <v>0</v>
      </c>
    </row>
    <row r="106" spans="17:55" x14ac:dyDescent="0.25">
      <c r="Q106" s="199">
        <f>Rapportering!B116</f>
        <v>0</v>
      </c>
      <c r="R106" s="199" t="str">
        <f>Rapportering!C116</f>
        <v>Sum alle innvilgede prosjekter</v>
      </c>
      <c r="S106" s="199">
        <f>Rapportering!D116</f>
        <v>0</v>
      </c>
      <c r="T106" s="199">
        <f>Rapportering!E116</f>
        <v>0</v>
      </c>
      <c r="U106" s="199">
        <f>Rapportering!F116</f>
        <v>0</v>
      </c>
      <c r="V106" s="199">
        <f>Rapportering!G116</f>
        <v>0</v>
      </c>
      <c r="W106" s="199">
        <f>Rapportering!H116</f>
        <v>0</v>
      </c>
      <c r="Z106" s="186">
        <v>123</v>
      </c>
      <c r="AA106" s="191"/>
      <c r="AB106" s="191"/>
      <c r="AC106" s="191"/>
      <c r="AD106" s="191"/>
      <c r="AE106" s="191"/>
      <c r="AF106" s="191"/>
      <c r="AG106" s="191"/>
      <c r="AH106" s="191"/>
      <c r="AI106" s="191"/>
      <c r="AJ106" s="191"/>
      <c r="AK106" s="191"/>
      <c r="AL106" s="191"/>
      <c r="AM106" s="191"/>
      <c r="AN106" s="191"/>
      <c r="AO106" s="191"/>
      <c r="AP106" s="191"/>
      <c r="AQ106" s="191"/>
      <c r="AR106" s="191"/>
      <c r="AS106" s="191"/>
      <c r="AT106" s="191"/>
      <c r="AU106" s="191"/>
      <c r="AV106" s="183" t="str">
        <f>IFERROR(INDEX(prosjekttema_og_tittel[tema inngår i prosjektsøknad],MATCH(AD106,prosjekttema_og_tittel[rowId - prosjekttema],0)),"")</f>
        <v/>
      </c>
      <c r="AW106" s="183" t="str">
        <f>IFERROR(INDEX(prosjekttema_og_tittel[prosjekttema inngår i prosjektsøknad som har fått innvilgede midler],MATCH(AD106,prosjekttema_og_tittel[rowId - prosjekttema],0)),"")</f>
        <v/>
      </c>
      <c r="AX106" s="200" t="str">
        <f>IFERROR(INDEX($T$13:$T$76,MATCH('backend (Ikke rør)'!$AD106,$Q$13:$Q$76,0)),"")</f>
        <v>Måloppnåelse (antall ansatte)</v>
      </c>
      <c r="AY106" s="200">
        <f>IFERROR(INDEX($U$13:$U$76,MATCH('backend (Ikke rør)'!$AD106,$Q$13:$Q$76,0)),"")</f>
        <v>0</v>
      </c>
      <c r="AZ106" s="200">
        <f>IFERROR(INDEX($V$13:$V$76,MATCH('backend (Ikke rør)'!$AD106,$Q$13:$Q$76,0)),"")</f>
        <v>0</v>
      </c>
      <c r="BA106" s="183">
        <f>IFERROR(INDEX($V$79:$V$107,MATCH('backend (Ikke rør)'!$AD106,$Q$79:$Q$107,0)),"")</f>
        <v>0</v>
      </c>
      <c r="BB106" s="183">
        <f>IFERROR(INDEX($W$79:$W$107,MATCH('backend (Ikke rør)'!$AD106,$Q$79:$Q$107,0)),"")</f>
        <v>0</v>
      </c>
      <c r="BC106" s="188" t="b">
        <f t="shared" si="3"/>
        <v>0</v>
      </c>
    </row>
    <row r="107" spans="17:55" x14ac:dyDescent="0.25">
      <c r="Q107" s="199">
        <f>Rapportering!B117</f>
        <v>0</v>
      </c>
      <c r="R107" s="199">
        <f>Rapportering!C117</f>
        <v>0</v>
      </c>
      <c r="S107" s="199">
        <f>Rapportering!D117</f>
        <v>0</v>
      </c>
      <c r="T107" s="199">
        <f>Rapportering!E117</f>
        <v>0</v>
      </c>
      <c r="U107" s="199">
        <f>Rapportering!F117</f>
        <v>0</v>
      </c>
      <c r="V107" s="199">
        <f>Rapportering!G117</f>
        <v>0</v>
      </c>
      <c r="W107" s="199">
        <f>Rapportering!H117</f>
        <v>0</v>
      </c>
      <c r="Z107" s="186">
        <v>124</v>
      </c>
      <c r="AA107" s="191"/>
      <c r="AB107" s="191"/>
      <c r="AC107" s="191"/>
      <c r="AD107" s="191"/>
      <c r="AE107" s="191"/>
      <c r="AF107" s="191"/>
      <c r="AG107" s="191"/>
      <c r="AH107" s="191"/>
      <c r="AI107" s="191"/>
      <c r="AJ107" s="191"/>
      <c r="AK107" s="191"/>
      <c r="AL107" s="191"/>
      <c r="AM107" s="191"/>
      <c r="AN107" s="191"/>
      <c r="AO107" s="191"/>
      <c r="AP107" s="191"/>
      <c r="AQ107" s="191"/>
      <c r="AR107" s="191"/>
      <c r="AS107" s="191"/>
      <c r="AT107" s="191"/>
      <c r="AU107" s="191"/>
      <c r="AV107" s="183" t="str">
        <f>IFERROR(INDEX(prosjekttema_og_tittel[tema inngår i prosjektsøknad],MATCH(AD107,prosjekttema_og_tittel[rowId - prosjekttema],0)),"")</f>
        <v/>
      </c>
      <c r="AW107" s="183" t="str">
        <f>IFERROR(INDEX(prosjekttema_og_tittel[prosjekttema inngår i prosjektsøknad som har fått innvilgede midler],MATCH(AD107,prosjekttema_og_tittel[rowId - prosjekttema],0)),"")</f>
        <v/>
      </c>
      <c r="AX107" s="200" t="str">
        <f>IFERROR(INDEX($T$13:$T$76,MATCH('backend (Ikke rør)'!$AD107,$Q$13:$Q$76,0)),"")</f>
        <v>Måloppnåelse (antall ansatte)</v>
      </c>
      <c r="AY107" s="200">
        <f>IFERROR(INDEX($U$13:$U$76,MATCH('backend (Ikke rør)'!$AD107,$Q$13:$Q$76,0)),"")</f>
        <v>0</v>
      </c>
      <c r="AZ107" s="200">
        <f>IFERROR(INDEX($V$13:$V$76,MATCH('backend (Ikke rør)'!$AD107,$Q$13:$Q$76,0)),"")</f>
        <v>0</v>
      </c>
      <c r="BA107" s="183">
        <f>IFERROR(INDEX($V$79:$V$107,MATCH('backend (Ikke rør)'!$AD107,$Q$79:$Q$107,0)),"")</f>
        <v>0</v>
      </c>
      <c r="BB107" s="183">
        <f>IFERROR(INDEX($W$79:$W$107,MATCH('backend (Ikke rør)'!$AD107,$Q$79:$Q$107,0)),"")</f>
        <v>0</v>
      </c>
      <c r="BC107" s="188" t="b">
        <f t="shared" si="3"/>
        <v>0</v>
      </c>
    </row>
    <row r="108" spans="17:55" x14ac:dyDescent="0.25">
      <c r="Z108" s="186">
        <v>125</v>
      </c>
      <c r="AA108" s="191"/>
      <c r="AB108" s="191"/>
      <c r="AC108" s="191"/>
      <c r="AD108" s="191"/>
      <c r="AE108" s="191"/>
      <c r="AF108" s="191"/>
      <c r="AG108" s="191"/>
      <c r="AH108" s="191"/>
      <c r="AI108" s="191"/>
      <c r="AJ108" s="191"/>
      <c r="AK108" s="191"/>
      <c r="AL108" s="191"/>
      <c r="AM108" s="191"/>
      <c r="AN108" s="191"/>
      <c r="AO108" s="191"/>
      <c r="AP108" s="191"/>
      <c r="AQ108" s="191"/>
      <c r="AR108" s="191"/>
      <c r="AS108" s="191"/>
      <c r="AT108" s="191"/>
      <c r="AU108" s="191"/>
      <c r="AV108" s="183" t="str">
        <f>IFERROR(INDEX(prosjekttema_og_tittel[tema inngår i prosjektsøknad],MATCH(AD108,prosjekttema_og_tittel[rowId - prosjekttema],0)),"")</f>
        <v/>
      </c>
      <c r="AW108" s="183" t="str">
        <f>IFERROR(INDEX(prosjekttema_og_tittel[prosjekttema inngår i prosjektsøknad som har fått innvilgede midler],MATCH(AD108,prosjekttema_og_tittel[rowId - prosjekttema],0)),"")</f>
        <v/>
      </c>
      <c r="AX108" s="200" t="str">
        <f>IFERROR(INDEX($T$13:$T$76,MATCH('backend (Ikke rør)'!$AD108,$Q$13:$Q$76,0)),"")</f>
        <v>Måloppnåelse (antall ansatte)</v>
      </c>
      <c r="AY108" s="200">
        <f>IFERROR(INDEX($U$13:$U$76,MATCH('backend (Ikke rør)'!$AD108,$Q$13:$Q$76,0)),"")</f>
        <v>0</v>
      </c>
      <c r="AZ108" s="200">
        <f>IFERROR(INDEX($V$13:$V$76,MATCH('backend (Ikke rør)'!$AD108,$Q$13:$Q$76,0)),"")</f>
        <v>0</v>
      </c>
      <c r="BA108" s="183">
        <f>IFERROR(INDEX($V$79:$V$107,MATCH('backend (Ikke rør)'!$AD108,$Q$79:$Q$107,0)),"")</f>
        <v>0</v>
      </c>
      <c r="BB108" s="183">
        <f>IFERROR(INDEX($W$79:$W$107,MATCH('backend (Ikke rør)'!$AD108,$Q$79:$Q$107,0)),"")</f>
        <v>0</v>
      </c>
      <c r="BC108" s="188" t="b">
        <f t="shared" si="3"/>
        <v>0</v>
      </c>
    </row>
    <row r="109" spans="17:55" x14ac:dyDescent="0.25">
      <c r="Z109" s="186">
        <v>126</v>
      </c>
      <c r="AA109" s="191"/>
      <c r="AB109" s="191"/>
      <c r="AC109" s="191"/>
      <c r="AD109" s="191"/>
      <c r="AE109" s="191"/>
      <c r="AF109" s="191"/>
      <c r="AG109" s="191"/>
      <c r="AH109" s="191"/>
      <c r="AI109" s="191"/>
      <c r="AJ109" s="191"/>
      <c r="AK109" s="191"/>
      <c r="AL109" s="191"/>
      <c r="AM109" s="191"/>
      <c r="AN109" s="191"/>
      <c r="AO109" s="191"/>
      <c r="AP109" s="191"/>
      <c r="AQ109" s="191"/>
      <c r="AR109" s="191"/>
      <c r="AS109" s="191"/>
      <c r="AT109" s="191"/>
      <c r="AU109" s="191"/>
      <c r="AV109" s="183" t="str">
        <f>IFERROR(INDEX(prosjekttema_og_tittel[tema inngår i prosjektsøknad],MATCH(AD109,prosjekttema_og_tittel[rowId - prosjekttema],0)),"")</f>
        <v/>
      </c>
      <c r="AW109" s="183" t="str">
        <f>IFERROR(INDEX(prosjekttema_og_tittel[prosjekttema inngår i prosjektsøknad som har fått innvilgede midler],MATCH(AD109,prosjekttema_og_tittel[rowId - prosjekttema],0)),"")</f>
        <v/>
      </c>
      <c r="AX109" s="200" t="str">
        <f>IFERROR(INDEX($T$13:$T$76,MATCH('backend (Ikke rør)'!$AD109,$Q$13:$Q$76,0)),"")</f>
        <v>Måloppnåelse (antall ansatte)</v>
      </c>
      <c r="AY109" s="200">
        <f>IFERROR(INDEX($U$13:$U$76,MATCH('backend (Ikke rør)'!$AD109,$Q$13:$Q$76,0)),"")</f>
        <v>0</v>
      </c>
      <c r="AZ109" s="200">
        <f>IFERROR(INDEX($V$13:$V$76,MATCH('backend (Ikke rør)'!$AD109,$Q$13:$Q$76,0)),"")</f>
        <v>0</v>
      </c>
      <c r="BA109" s="183">
        <f>IFERROR(INDEX($V$79:$V$107,MATCH('backend (Ikke rør)'!$AD109,$Q$79:$Q$107,0)),"")</f>
        <v>0</v>
      </c>
      <c r="BB109" s="183">
        <f>IFERROR(INDEX($W$79:$W$107,MATCH('backend (Ikke rør)'!$AD109,$Q$79:$Q$107,0)),"")</f>
        <v>0</v>
      </c>
      <c r="BC109" s="188" t="b">
        <f t="shared" si="3"/>
        <v>0</v>
      </c>
    </row>
    <row r="110" spans="17:55" x14ac:dyDescent="0.25">
      <c r="Z110" s="186">
        <v>127</v>
      </c>
      <c r="AA110" s="191"/>
      <c r="AB110" s="191"/>
      <c r="AC110" s="191"/>
      <c r="AD110" s="191"/>
      <c r="AE110" s="191"/>
      <c r="AF110" s="191"/>
      <c r="AG110" s="191"/>
      <c r="AH110" s="191"/>
      <c r="AI110" s="191"/>
      <c r="AJ110" s="191"/>
      <c r="AK110" s="191"/>
      <c r="AL110" s="191"/>
      <c r="AM110" s="191"/>
      <c r="AN110" s="191"/>
      <c r="AO110" s="191"/>
      <c r="AP110" s="191"/>
      <c r="AQ110" s="191"/>
      <c r="AR110" s="191"/>
      <c r="AS110" s="191"/>
      <c r="AT110" s="191"/>
      <c r="AU110" s="191"/>
      <c r="AV110" s="183" t="str">
        <f>IFERROR(INDEX(prosjekttema_og_tittel[tema inngår i prosjektsøknad],MATCH(AD110,prosjekttema_og_tittel[rowId - prosjekttema],0)),"")</f>
        <v/>
      </c>
      <c r="AW110" s="183" t="str">
        <f>IFERROR(INDEX(prosjekttema_og_tittel[prosjekttema inngår i prosjektsøknad som har fått innvilgede midler],MATCH(AD110,prosjekttema_og_tittel[rowId - prosjekttema],0)),"")</f>
        <v/>
      </c>
      <c r="AX110" s="200" t="str">
        <f>IFERROR(INDEX($T$13:$T$76,MATCH('backend (Ikke rør)'!$AD110,$Q$13:$Q$76,0)),"")</f>
        <v>Måloppnåelse (antall ansatte)</v>
      </c>
      <c r="AY110" s="200">
        <f>IFERROR(INDEX($U$13:$U$76,MATCH('backend (Ikke rør)'!$AD110,$Q$13:$Q$76,0)),"")</f>
        <v>0</v>
      </c>
      <c r="AZ110" s="200">
        <f>IFERROR(INDEX($V$13:$V$76,MATCH('backend (Ikke rør)'!$AD110,$Q$13:$Q$76,0)),"")</f>
        <v>0</v>
      </c>
      <c r="BA110" s="183">
        <f>IFERROR(INDEX($V$79:$V$107,MATCH('backend (Ikke rør)'!$AD110,$Q$79:$Q$107,0)),"")</f>
        <v>0</v>
      </c>
      <c r="BB110" s="183">
        <f>IFERROR(INDEX($W$79:$W$107,MATCH('backend (Ikke rør)'!$AD110,$Q$79:$Q$107,0)),"")</f>
        <v>0</v>
      </c>
      <c r="BC110" s="188" t="b">
        <f t="shared" si="3"/>
        <v>0</v>
      </c>
    </row>
    <row r="111" spans="17:55" x14ac:dyDescent="0.25">
      <c r="Z111" s="186">
        <v>128</v>
      </c>
      <c r="AA111" s="191"/>
      <c r="AB111" s="191"/>
      <c r="AC111" s="191"/>
      <c r="AD111" s="191"/>
      <c r="AE111" s="191"/>
      <c r="AF111" s="191"/>
      <c r="AG111" s="191"/>
      <c r="AH111" s="191"/>
      <c r="AI111" s="191"/>
      <c r="AJ111" s="191"/>
      <c r="AK111" s="191"/>
      <c r="AL111" s="191"/>
      <c r="AM111" s="191"/>
      <c r="AN111" s="191"/>
      <c r="AO111" s="191"/>
      <c r="AP111" s="191"/>
      <c r="AQ111" s="191"/>
      <c r="AR111" s="191"/>
      <c r="AS111" s="191"/>
      <c r="AT111" s="191"/>
      <c r="AU111" s="191"/>
      <c r="AV111" s="183" t="str">
        <f>IFERROR(INDEX(prosjekttema_og_tittel[tema inngår i prosjektsøknad],MATCH(AD111,prosjekttema_og_tittel[rowId - prosjekttema],0)),"")</f>
        <v/>
      </c>
      <c r="AW111" s="183" t="str">
        <f>IFERROR(INDEX(prosjekttema_og_tittel[prosjekttema inngår i prosjektsøknad som har fått innvilgede midler],MATCH(AD111,prosjekttema_og_tittel[rowId - prosjekttema],0)),"")</f>
        <v/>
      </c>
      <c r="AX111" s="200" t="str">
        <f>IFERROR(INDEX($T$13:$T$76,MATCH('backend (Ikke rør)'!$AD111,$Q$13:$Q$76,0)),"")</f>
        <v>Måloppnåelse (antall ansatte)</v>
      </c>
      <c r="AY111" s="200">
        <f>IFERROR(INDEX($U$13:$U$76,MATCH('backend (Ikke rør)'!$AD111,$Q$13:$Q$76,0)),"")</f>
        <v>0</v>
      </c>
      <c r="AZ111" s="200">
        <f>IFERROR(INDEX($V$13:$V$76,MATCH('backend (Ikke rør)'!$AD111,$Q$13:$Q$76,0)),"")</f>
        <v>0</v>
      </c>
      <c r="BA111" s="183">
        <f>IFERROR(INDEX($V$79:$V$107,MATCH('backend (Ikke rør)'!$AD111,$Q$79:$Q$107,0)),"")</f>
        <v>0</v>
      </c>
      <c r="BB111" s="183">
        <f>IFERROR(INDEX($W$79:$W$107,MATCH('backend (Ikke rør)'!$AD111,$Q$79:$Q$107,0)),"")</f>
        <v>0</v>
      </c>
      <c r="BC111" s="188" t="b">
        <f t="shared" si="3"/>
        <v>0</v>
      </c>
    </row>
    <row r="112" spans="17:55" x14ac:dyDescent="0.25">
      <c r="Z112" s="186">
        <v>129</v>
      </c>
      <c r="AA112" s="191"/>
      <c r="AB112" s="191"/>
      <c r="AC112" s="191"/>
      <c r="AD112" s="191"/>
      <c r="AE112" s="191"/>
      <c r="AF112" s="191"/>
      <c r="AG112" s="191"/>
      <c r="AH112" s="191"/>
      <c r="AI112" s="191"/>
      <c r="AJ112" s="191"/>
      <c r="AK112" s="191"/>
      <c r="AL112" s="191"/>
      <c r="AM112" s="191"/>
      <c r="AN112" s="191"/>
      <c r="AO112" s="191"/>
      <c r="AP112" s="191"/>
      <c r="AQ112" s="191"/>
      <c r="AR112" s="191"/>
      <c r="AS112" s="191"/>
      <c r="AT112" s="191"/>
      <c r="AU112" s="191"/>
      <c r="AV112" s="183" t="str">
        <f>IFERROR(INDEX(prosjekttema_og_tittel[tema inngår i prosjektsøknad],MATCH(AD112,prosjekttema_og_tittel[rowId - prosjekttema],0)),"")</f>
        <v/>
      </c>
      <c r="AW112" s="183" t="str">
        <f>IFERROR(INDEX(prosjekttema_og_tittel[prosjekttema inngår i prosjektsøknad som har fått innvilgede midler],MATCH(AD112,prosjekttema_og_tittel[rowId - prosjekttema],0)),"")</f>
        <v/>
      </c>
      <c r="AX112" s="200" t="str">
        <f>IFERROR(INDEX($T$13:$T$76,MATCH('backend (Ikke rør)'!$AD112,$Q$13:$Q$76,0)),"")</f>
        <v>Måloppnåelse (antall ansatte)</v>
      </c>
      <c r="AY112" s="200">
        <f>IFERROR(INDEX($U$13:$U$76,MATCH('backend (Ikke rør)'!$AD112,$Q$13:$Q$76,0)),"")</f>
        <v>0</v>
      </c>
      <c r="AZ112" s="200">
        <f>IFERROR(INDEX($V$13:$V$76,MATCH('backend (Ikke rør)'!$AD112,$Q$13:$Q$76,0)),"")</f>
        <v>0</v>
      </c>
      <c r="BA112" s="183">
        <f>IFERROR(INDEX($V$79:$V$107,MATCH('backend (Ikke rør)'!$AD112,$Q$79:$Q$107,0)),"")</f>
        <v>0</v>
      </c>
      <c r="BB112" s="183">
        <f>IFERROR(INDEX($W$79:$W$107,MATCH('backend (Ikke rør)'!$AD112,$Q$79:$Q$107,0)),"")</f>
        <v>0</v>
      </c>
      <c r="BC112" s="188" t="b">
        <f t="shared" si="3"/>
        <v>0</v>
      </c>
    </row>
    <row r="113" spans="26:55" x14ac:dyDescent="0.25">
      <c r="Z113" s="186">
        <v>130</v>
      </c>
      <c r="AA113" s="191"/>
      <c r="AB113" s="191"/>
      <c r="AC113" s="191"/>
      <c r="AD113" s="191"/>
      <c r="AE113" s="191"/>
      <c r="AF113" s="191"/>
      <c r="AG113" s="191"/>
      <c r="AH113" s="191"/>
      <c r="AI113" s="191"/>
      <c r="AJ113" s="191"/>
      <c r="AK113" s="191"/>
      <c r="AL113" s="191"/>
      <c r="AM113" s="191"/>
      <c r="AN113" s="191"/>
      <c r="AO113" s="191"/>
      <c r="AP113" s="191"/>
      <c r="AQ113" s="191"/>
      <c r="AR113" s="191"/>
      <c r="AS113" s="191"/>
      <c r="AT113" s="191"/>
      <c r="AU113" s="191"/>
      <c r="AV113" s="183" t="str">
        <f>IFERROR(INDEX(prosjekttema_og_tittel[tema inngår i prosjektsøknad],MATCH(AD113,prosjekttema_og_tittel[rowId - prosjekttema],0)),"")</f>
        <v/>
      </c>
      <c r="AW113" s="183" t="str">
        <f>IFERROR(INDEX(prosjekttema_og_tittel[prosjekttema inngår i prosjektsøknad som har fått innvilgede midler],MATCH(AD113,prosjekttema_og_tittel[rowId - prosjekttema],0)),"")</f>
        <v/>
      </c>
      <c r="AX113" s="200" t="str">
        <f>IFERROR(INDEX($T$13:$T$76,MATCH('backend (Ikke rør)'!$AD113,$Q$13:$Q$76,0)),"")</f>
        <v>Måloppnåelse (antall ansatte)</v>
      </c>
      <c r="AY113" s="200">
        <f>IFERROR(INDEX($U$13:$U$76,MATCH('backend (Ikke rør)'!$AD113,$Q$13:$Q$76,0)),"")</f>
        <v>0</v>
      </c>
      <c r="AZ113" s="200">
        <f>IFERROR(INDEX($V$13:$V$76,MATCH('backend (Ikke rør)'!$AD113,$Q$13:$Q$76,0)),"")</f>
        <v>0</v>
      </c>
      <c r="BA113" s="183">
        <f>IFERROR(INDEX($V$79:$V$107,MATCH('backend (Ikke rør)'!$AD113,$Q$79:$Q$107,0)),"")</f>
        <v>0</v>
      </c>
      <c r="BB113" s="183">
        <f>IFERROR(INDEX($W$79:$W$107,MATCH('backend (Ikke rør)'!$AD113,$Q$79:$Q$107,0)),"")</f>
        <v>0</v>
      </c>
      <c r="BC113" s="188" t="b">
        <f t="shared" si="3"/>
        <v>0</v>
      </c>
    </row>
    <row r="114" spans="26:55" x14ac:dyDescent="0.25">
      <c r="Z114" s="186">
        <v>131</v>
      </c>
      <c r="AA114" s="191"/>
      <c r="AB114" s="191"/>
      <c r="AC114" s="191"/>
      <c r="AD114" s="191"/>
      <c r="AE114" s="191"/>
      <c r="AF114" s="191"/>
      <c r="AG114" s="191"/>
      <c r="AH114" s="191"/>
      <c r="AI114" s="191"/>
      <c r="AJ114" s="191"/>
      <c r="AK114" s="191"/>
      <c r="AL114" s="191"/>
      <c r="AM114" s="191"/>
      <c r="AN114" s="191"/>
      <c r="AO114" s="191"/>
      <c r="AP114" s="191"/>
      <c r="AQ114" s="191"/>
      <c r="AR114" s="191"/>
      <c r="AS114" s="191"/>
      <c r="AT114" s="191"/>
      <c r="AU114" s="191"/>
      <c r="AV114" s="183" t="str">
        <f>IFERROR(INDEX(prosjekttema_og_tittel[tema inngår i prosjektsøknad],MATCH(AD114,prosjekttema_og_tittel[rowId - prosjekttema],0)),"")</f>
        <v/>
      </c>
      <c r="AW114" s="183" t="str">
        <f>IFERROR(INDEX(prosjekttema_og_tittel[prosjekttema inngår i prosjektsøknad som har fått innvilgede midler],MATCH(AD114,prosjekttema_og_tittel[rowId - prosjekttema],0)),"")</f>
        <v/>
      </c>
      <c r="AX114" s="200" t="str">
        <f>IFERROR(INDEX($T$13:$T$76,MATCH('backend (Ikke rør)'!$AD114,$Q$13:$Q$76,0)),"")</f>
        <v>Måloppnåelse (antall ansatte)</v>
      </c>
      <c r="AY114" s="200">
        <f>IFERROR(INDEX($U$13:$U$76,MATCH('backend (Ikke rør)'!$AD114,$Q$13:$Q$76,0)),"")</f>
        <v>0</v>
      </c>
      <c r="AZ114" s="200">
        <f>IFERROR(INDEX($V$13:$V$76,MATCH('backend (Ikke rør)'!$AD114,$Q$13:$Q$76,0)),"")</f>
        <v>0</v>
      </c>
      <c r="BA114" s="183">
        <f>IFERROR(INDEX($V$79:$V$107,MATCH('backend (Ikke rør)'!$AD114,$Q$79:$Q$107,0)),"")</f>
        <v>0</v>
      </c>
      <c r="BB114" s="183">
        <f>IFERROR(INDEX($W$79:$W$107,MATCH('backend (Ikke rør)'!$AD114,$Q$79:$Q$107,0)),"")</f>
        <v>0</v>
      </c>
      <c r="BC114" s="188" t="b">
        <f t="shared" si="3"/>
        <v>0</v>
      </c>
    </row>
    <row r="115" spans="26:55" x14ac:dyDescent="0.25">
      <c r="Z115" s="186">
        <v>132</v>
      </c>
      <c r="AA115" s="191"/>
      <c r="AB115" s="191"/>
      <c r="AC115" s="191"/>
      <c r="AD115" s="191"/>
      <c r="AE115" s="191"/>
      <c r="AF115" s="191"/>
      <c r="AG115" s="191"/>
      <c r="AH115" s="191"/>
      <c r="AI115" s="191"/>
      <c r="AJ115" s="191"/>
      <c r="AK115" s="191"/>
      <c r="AL115" s="191"/>
      <c r="AM115" s="191"/>
      <c r="AN115" s="191"/>
      <c r="AO115" s="191"/>
      <c r="AP115" s="191"/>
      <c r="AQ115" s="191"/>
      <c r="AR115" s="191"/>
      <c r="AS115" s="191"/>
      <c r="AT115" s="191"/>
      <c r="AU115" s="191"/>
      <c r="AV115" s="183" t="str">
        <f>IFERROR(INDEX(prosjekttema_og_tittel[tema inngår i prosjektsøknad],MATCH(AD115,prosjekttema_og_tittel[rowId - prosjekttema],0)),"")</f>
        <v/>
      </c>
      <c r="AW115" s="183" t="str">
        <f>IFERROR(INDEX(prosjekttema_og_tittel[prosjekttema inngår i prosjektsøknad som har fått innvilgede midler],MATCH(AD115,prosjekttema_og_tittel[rowId - prosjekttema],0)),"")</f>
        <v/>
      </c>
      <c r="AX115" s="200" t="str">
        <f>IFERROR(INDEX($T$13:$T$76,MATCH('backend (Ikke rør)'!$AD115,$Q$13:$Q$76,0)),"")</f>
        <v>Måloppnåelse (antall ansatte)</v>
      </c>
      <c r="AY115" s="200">
        <f>IFERROR(INDEX($U$13:$U$76,MATCH('backend (Ikke rør)'!$AD115,$Q$13:$Q$76,0)),"")</f>
        <v>0</v>
      </c>
      <c r="AZ115" s="200">
        <f>IFERROR(INDEX($V$13:$V$76,MATCH('backend (Ikke rør)'!$AD115,$Q$13:$Q$76,0)),"")</f>
        <v>0</v>
      </c>
      <c r="BA115" s="183">
        <f>IFERROR(INDEX($V$79:$V$107,MATCH('backend (Ikke rør)'!$AD115,$Q$79:$Q$107,0)),"")</f>
        <v>0</v>
      </c>
      <c r="BB115" s="183">
        <f>IFERROR(INDEX($W$79:$W$107,MATCH('backend (Ikke rør)'!$AD115,$Q$79:$Q$107,0)),"")</f>
        <v>0</v>
      </c>
      <c r="BC115" s="188" t="b">
        <f t="shared" si="3"/>
        <v>0</v>
      </c>
    </row>
    <row r="116" spans="26:55" x14ac:dyDescent="0.25">
      <c r="Z116" s="186">
        <v>133</v>
      </c>
      <c r="AA116" s="191"/>
      <c r="AB116" s="191"/>
      <c r="AC116" s="191"/>
      <c r="AD116" s="191"/>
      <c r="AE116" s="191"/>
      <c r="AF116" s="191"/>
      <c r="AG116" s="191"/>
      <c r="AH116" s="191"/>
      <c r="AI116" s="191"/>
      <c r="AJ116" s="191"/>
      <c r="AK116" s="191"/>
      <c r="AL116" s="191"/>
      <c r="AM116" s="191"/>
      <c r="AN116" s="191"/>
      <c r="AO116" s="191"/>
      <c r="AP116" s="191"/>
      <c r="AQ116" s="191"/>
      <c r="AR116" s="191"/>
      <c r="AS116" s="191"/>
      <c r="AT116" s="191"/>
      <c r="AU116" s="191"/>
      <c r="AV116" s="183" t="str">
        <f>IFERROR(INDEX(prosjekttema_og_tittel[tema inngår i prosjektsøknad],MATCH(AD116,prosjekttema_og_tittel[rowId - prosjekttema],0)),"")</f>
        <v/>
      </c>
      <c r="AW116" s="183" t="str">
        <f>IFERROR(INDEX(prosjekttema_og_tittel[prosjekttema inngår i prosjektsøknad som har fått innvilgede midler],MATCH(AD116,prosjekttema_og_tittel[rowId - prosjekttema],0)),"")</f>
        <v/>
      </c>
      <c r="AX116" s="200" t="str">
        <f>IFERROR(INDEX($T$13:$T$76,MATCH('backend (Ikke rør)'!$AD116,$Q$13:$Q$76,0)),"")</f>
        <v>Måloppnåelse (antall ansatte)</v>
      </c>
      <c r="AY116" s="200">
        <f>IFERROR(INDEX($U$13:$U$76,MATCH('backend (Ikke rør)'!$AD116,$Q$13:$Q$76,0)),"")</f>
        <v>0</v>
      </c>
      <c r="AZ116" s="200">
        <f>IFERROR(INDEX($V$13:$V$76,MATCH('backend (Ikke rør)'!$AD116,$Q$13:$Q$76,0)),"")</f>
        <v>0</v>
      </c>
      <c r="BA116" s="183">
        <f>IFERROR(INDEX($V$79:$V$107,MATCH('backend (Ikke rør)'!$AD116,$Q$79:$Q$107,0)),"")</f>
        <v>0</v>
      </c>
      <c r="BB116" s="183">
        <f>IFERROR(INDEX($W$79:$W$107,MATCH('backend (Ikke rør)'!$AD116,$Q$79:$Q$107,0)),"")</f>
        <v>0</v>
      </c>
      <c r="BC116" s="188" t="b">
        <f t="shared" si="3"/>
        <v>0</v>
      </c>
    </row>
    <row r="117" spans="26:55" x14ac:dyDescent="0.25">
      <c r="Z117" s="186">
        <v>134</v>
      </c>
      <c r="AA117" s="191"/>
      <c r="AB117" s="191"/>
      <c r="AC117" s="191"/>
      <c r="AD117" s="191"/>
      <c r="AE117" s="191"/>
      <c r="AF117" s="191"/>
      <c r="AG117" s="191"/>
      <c r="AH117" s="191"/>
      <c r="AI117" s="191"/>
      <c r="AJ117" s="191"/>
      <c r="AK117" s="191"/>
      <c r="AL117" s="191"/>
      <c r="AM117" s="191"/>
      <c r="AN117" s="191"/>
      <c r="AO117" s="191"/>
      <c r="AP117" s="191"/>
      <c r="AQ117" s="191"/>
      <c r="AR117" s="191"/>
      <c r="AS117" s="191"/>
      <c r="AT117" s="191"/>
      <c r="AU117" s="191"/>
      <c r="AV117" s="183" t="str">
        <f>IFERROR(INDEX(prosjekttema_og_tittel[tema inngår i prosjektsøknad],MATCH(AD117,prosjekttema_og_tittel[rowId - prosjekttema],0)),"")</f>
        <v/>
      </c>
      <c r="AW117" s="183" t="str">
        <f>IFERROR(INDEX(prosjekttema_og_tittel[prosjekttema inngår i prosjektsøknad som har fått innvilgede midler],MATCH(AD117,prosjekttema_og_tittel[rowId - prosjekttema],0)),"")</f>
        <v/>
      </c>
      <c r="AX117" s="200" t="str">
        <f>IFERROR(INDEX($T$13:$T$76,MATCH('backend (Ikke rør)'!$AD117,$Q$13:$Q$76,0)),"")</f>
        <v>Måloppnåelse (antall ansatte)</v>
      </c>
      <c r="AY117" s="200">
        <f>IFERROR(INDEX($U$13:$U$76,MATCH('backend (Ikke rør)'!$AD117,$Q$13:$Q$76,0)),"")</f>
        <v>0</v>
      </c>
      <c r="AZ117" s="200">
        <f>IFERROR(INDEX($V$13:$V$76,MATCH('backend (Ikke rør)'!$AD117,$Q$13:$Q$76,0)),"")</f>
        <v>0</v>
      </c>
      <c r="BA117" s="183">
        <f>IFERROR(INDEX($V$79:$V$107,MATCH('backend (Ikke rør)'!$AD117,$Q$79:$Q$107,0)),"")</f>
        <v>0</v>
      </c>
      <c r="BB117" s="183">
        <f>IFERROR(INDEX($W$79:$W$107,MATCH('backend (Ikke rør)'!$AD117,$Q$79:$Q$107,0)),"")</f>
        <v>0</v>
      </c>
      <c r="BC117" s="188" t="b">
        <f t="shared" si="3"/>
        <v>0</v>
      </c>
    </row>
    <row r="118" spans="26:55" x14ac:dyDescent="0.25">
      <c r="Z118" s="186">
        <v>135</v>
      </c>
      <c r="AA118" s="191"/>
      <c r="AB118" s="191"/>
      <c r="AC118" s="191"/>
      <c r="AD118" s="191"/>
      <c r="AE118" s="191"/>
      <c r="AF118" s="191"/>
      <c r="AG118" s="191"/>
      <c r="AH118" s="191"/>
      <c r="AI118" s="191"/>
      <c r="AJ118" s="191"/>
      <c r="AK118" s="191"/>
      <c r="AL118" s="191"/>
      <c r="AM118" s="191"/>
      <c r="AN118" s="191"/>
      <c r="AO118" s="191"/>
      <c r="AP118" s="191"/>
      <c r="AQ118" s="191"/>
      <c r="AR118" s="191"/>
      <c r="AS118" s="191"/>
      <c r="AT118" s="191"/>
      <c r="AU118" s="191"/>
      <c r="AV118" s="183" t="str">
        <f>IFERROR(INDEX(prosjekttema_og_tittel[tema inngår i prosjektsøknad],MATCH(AD118,prosjekttema_og_tittel[rowId - prosjekttema],0)),"")</f>
        <v/>
      </c>
      <c r="AW118" s="183" t="str">
        <f>IFERROR(INDEX(prosjekttema_og_tittel[prosjekttema inngår i prosjektsøknad som har fått innvilgede midler],MATCH(AD118,prosjekttema_og_tittel[rowId - prosjekttema],0)),"")</f>
        <v/>
      </c>
      <c r="AX118" s="200" t="str">
        <f>IFERROR(INDEX($T$13:$T$76,MATCH('backend (Ikke rør)'!$AD118,$Q$13:$Q$76,0)),"")</f>
        <v>Måloppnåelse (antall ansatte)</v>
      </c>
      <c r="AY118" s="200">
        <f>IFERROR(INDEX($U$13:$U$76,MATCH('backend (Ikke rør)'!$AD118,$Q$13:$Q$76,0)),"")</f>
        <v>0</v>
      </c>
      <c r="AZ118" s="200">
        <f>IFERROR(INDEX($V$13:$V$76,MATCH('backend (Ikke rør)'!$AD118,$Q$13:$Q$76,0)),"")</f>
        <v>0</v>
      </c>
      <c r="BA118" s="183">
        <f>IFERROR(INDEX($V$79:$V$107,MATCH('backend (Ikke rør)'!$AD118,$Q$79:$Q$107,0)),"")</f>
        <v>0</v>
      </c>
      <c r="BB118" s="183">
        <f>IFERROR(INDEX($W$79:$W$107,MATCH('backend (Ikke rør)'!$AD118,$Q$79:$Q$107,0)),"")</f>
        <v>0</v>
      </c>
      <c r="BC118" s="188" t="b">
        <f t="shared" si="3"/>
        <v>0</v>
      </c>
    </row>
    <row r="119" spans="26:55" x14ac:dyDescent="0.25">
      <c r="Z119" s="186">
        <v>136</v>
      </c>
      <c r="AA119" s="191"/>
      <c r="AB119" s="191"/>
      <c r="AC119" s="191"/>
      <c r="AD119" s="191"/>
      <c r="AE119" s="191"/>
      <c r="AF119" s="191"/>
      <c r="AG119" s="191"/>
      <c r="AH119" s="191"/>
      <c r="AI119" s="191"/>
      <c r="AJ119" s="191"/>
      <c r="AK119" s="191"/>
      <c r="AL119" s="191"/>
      <c r="AM119" s="191"/>
      <c r="AN119" s="191"/>
      <c r="AO119" s="191"/>
      <c r="AP119" s="191"/>
      <c r="AQ119" s="191"/>
      <c r="AR119" s="191"/>
      <c r="AS119" s="191"/>
      <c r="AT119" s="191"/>
      <c r="AU119" s="191"/>
      <c r="AV119" s="183" t="str">
        <f>IFERROR(INDEX(prosjekttema_og_tittel[tema inngår i prosjektsøknad],MATCH(AD119,prosjekttema_og_tittel[rowId - prosjekttema],0)),"")</f>
        <v/>
      </c>
      <c r="AW119" s="183" t="str">
        <f>IFERROR(INDEX(prosjekttema_og_tittel[prosjekttema inngår i prosjektsøknad som har fått innvilgede midler],MATCH(AD119,prosjekttema_og_tittel[rowId - prosjekttema],0)),"")</f>
        <v/>
      </c>
      <c r="AX119" s="200" t="str">
        <f>IFERROR(INDEX($T$13:$T$76,MATCH('backend (Ikke rør)'!$AD119,$Q$13:$Q$76,0)),"")</f>
        <v>Måloppnåelse (antall ansatte)</v>
      </c>
      <c r="AY119" s="200">
        <f>IFERROR(INDEX($U$13:$U$76,MATCH('backend (Ikke rør)'!$AD119,$Q$13:$Q$76,0)),"")</f>
        <v>0</v>
      </c>
      <c r="AZ119" s="200">
        <f>IFERROR(INDEX($V$13:$V$76,MATCH('backend (Ikke rør)'!$AD119,$Q$13:$Q$76,0)),"")</f>
        <v>0</v>
      </c>
      <c r="BA119" s="183">
        <f>IFERROR(INDEX($V$79:$V$107,MATCH('backend (Ikke rør)'!$AD119,$Q$79:$Q$107,0)),"")</f>
        <v>0</v>
      </c>
      <c r="BB119" s="183">
        <f>IFERROR(INDEX($W$79:$W$107,MATCH('backend (Ikke rør)'!$AD119,$Q$79:$Q$107,0)),"")</f>
        <v>0</v>
      </c>
      <c r="BC119" s="188" t="b">
        <f t="shared" si="3"/>
        <v>0</v>
      </c>
    </row>
    <row r="120" spans="26:55" x14ac:dyDescent="0.25">
      <c r="Z120" s="186">
        <v>137</v>
      </c>
      <c r="AA120" s="191"/>
      <c r="AB120" s="191"/>
      <c r="AC120" s="191"/>
      <c r="AD120" s="191"/>
      <c r="AE120" s="191"/>
      <c r="AF120" s="191"/>
      <c r="AG120" s="191"/>
      <c r="AH120" s="191"/>
      <c r="AI120" s="191"/>
      <c r="AJ120" s="191"/>
      <c r="AK120" s="191"/>
      <c r="AL120" s="191"/>
      <c r="AM120" s="191"/>
      <c r="AN120" s="191"/>
      <c r="AO120" s="191"/>
      <c r="AP120" s="191"/>
      <c r="AQ120" s="191"/>
      <c r="AR120" s="191"/>
      <c r="AS120" s="191"/>
      <c r="AT120" s="191"/>
      <c r="AU120" s="191"/>
      <c r="AV120" s="183" t="str">
        <f>IFERROR(INDEX(prosjekttema_og_tittel[tema inngår i prosjektsøknad],MATCH(AD120,prosjekttema_og_tittel[rowId - prosjekttema],0)),"")</f>
        <v/>
      </c>
      <c r="AW120" s="183" t="str">
        <f>IFERROR(INDEX(prosjekttema_og_tittel[prosjekttema inngår i prosjektsøknad som har fått innvilgede midler],MATCH(AD120,prosjekttema_og_tittel[rowId - prosjekttema],0)),"")</f>
        <v/>
      </c>
      <c r="AX120" s="200" t="str">
        <f>IFERROR(INDEX($T$13:$T$76,MATCH('backend (Ikke rør)'!$AD120,$Q$13:$Q$76,0)),"")</f>
        <v>Måloppnåelse (antall ansatte)</v>
      </c>
      <c r="AY120" s="200">
        <f>IFERROR(INDEX($U$13:$U$76,MATCH('backend (Ikke rør)'!$AD120,$Q$13:$Q$76,0)),"")</f>
        <v>0</v>
      </c>
      <c r="AZ120" s="200">
        <f>IFERROR(INDEX($V$13:$V$76,MATCH('backend (Ikke rør)'!$AD120,$Q$13:$Q$76,0)),"")</f>
        <v>0</v>
      </c>
      <c r="BA120" s="183">
        <f>IFERROR(INDEX($V$79:$V$107,MATCH('backend (Ikke rør)'!$AD120,$Q$79:$Q$107,0)),"")</f>
        <v>0</v>
      </c>
      <c r="BB120" s="183">
        <f>IFERROR(INDEX($W$79:$W$107,MATCH('backend (Ikke rør)'!$AD120,$Q$79:$Q$107,0)),"")</f>
        <v>0</v>
      </c>
      <c r="BC120" s="188" t="b">
        <f t="shared" si="3"/>
        <v>0</v>
      </c>
    </row>
    <row r="121" spans="26:55" x14ac:dyDescent="0.25">
      <c r="Z121" s="186">
        <v>138</v>
      </c>
      <c r="AA121" s="191"/>
      <c r="AB121" s="191"/>
      <c r="AC121" s="191"/>
      <c r="AD121" s="191"/>
      <c r="AE121" s="191"/>
      <c r="AF121" s="191"/>
      <c r="AG121" s="191"/>
      <c r="AH121" s="191"/>
      <c r="AI121" s="191"/>
      <c r="AJ121" s="191"/>
      <c r="AK121" s="191"/>
      <c r="AL121" s="191"/>
      <c r="AM121" s="191"/>
      <c r="AN121" s="191"/>
      <c r="AO121" s="191"/>
      <c r="AP121" s="191"/>
      <c r="AQ121" s="191"/>
      <c r="AR121" s="191"/>
      <c r="AS121" s="191"/>
      <c r="AT121" s="191"/>
      <c r="AU121" s="191"/>
      <c r="AV121" s="183" t="str">
        <f>IFERROR(INDEX(prosjekttema_og_tittel[tema inngår i prosjektsøknad],MATCH(AD121,prosjekttema_og_tittel[rowId - prosjekttema],0)),"")</f>
        <v/>
      </c>
      <c r="AW121" s="183" t="str">
        <f>IFERROR(INDEX(prosjekttema_og_tittel[prosjekttema inngår i prosjektsøknad som har fått innvilgede midler],MATCH(AD121,prosjekttema_og_tittel[rowId - prosjekttema],0)),"")</f>
        <v/>
      </c>
      <c r="AX121" s="200" t="str">
        <f>IFERROR(INDEX($T$13:$T$76,MATCH('backend (Ikke rør)'!$AD121,$Q$13:$Q$76,0)),"")</f>
        <v>Måloppnåelse (antall ansatte)</v>
      </c>
      <c r="AY121" s="200">
        <f>IFERROR(INDEX($U$13:$U$76,MATCH('backend (Ikke rør)'!$AD121,$Q$13:$Q$76,0)),"")</f>
        <v>0</v>
      </c>
      <c r="AZ121" s="200">
        <f>IFERROR(INDEX($V$13:$V$76,MATCH('backend (Ikke rør)'!$AD121,$Q$13:$Q$76,0)),"")</f>
        <v>0</v>
      </c>
      <c r="BA121" s="183">
        <f>IFERROR(INDEX($V$79:$V$107,MATCH('backend (Ikke rør)'!$AD121,$Q$79:$Q$107,0)),"")</f>
        <v>0</v>
      </c>
      <c r="BB121" s="183">
        <f>IFERROR(INDEX($W$79:$W$107,MATCH('backend (Ikke rør)'!$AD121,$Q$79:$Q$107,0)),"")</f>
        <v>0</v>
      </c>
      <c r="BC121" s="188" t="b">
        <f t="shared" si="3"/>
        <v>0</v>
      </c>
    </row>
    <row r="122" spans="26:55" x14ac:dyDescent="0.25">
      <c r="Z122" s="186">
        <v>139</v>
      </c>
      <c r="AA122" s="191"/>
      <c r="AB122" s="191"/>
      <c r="AC122" s="191"/>
      <c r="AD122" s="191"/>
      <c r="AE122" s="191"/>
      <c r="AF122" s="191"/>
      <c r="AG122" s="191"/>
      <c r="AH122" s="191"/>
      <c r="AI122" s="191"/>
      <c r="AJ122" s="191"/>
      <c r="AK122" s="191"/>
      <c r="AL122" s="191"/>
      <c r="AM122" s="191"/>
      <c r="AN122" s="191"/>
      <c r="AO122" s="191"/>
      <c r="AP122" s="191"/>
      <c r="AQ122" s="191"/>
      <c r="AR122" s="191"/>
      <c r="AS122" s="191"/>
      <c r="AT122" s="191"/>
      <c r="AU122" s="191"/>
      <c r="AV122" s="183" t="str">
        <f>IFERROR(INDEX(prosjekttema_og_tittel[tema inngår i prosjektsøknad],MATCH(AD122,prosjekttema_og_tittel[rowId - prosjekttema],0)),"")</f>
        <v/>
      </c>
      <c r="AW122" s="183" t="str">
        <f>IFERROR(INDEX(prosjekttema_og_tittel[prosjekttema inngår i prosjektsøknad som har fått innvilgede midler],MATCH(AD122,prosjekttema_og_tittel[rowId - prosjekttema],0)),"")</f>
        <v/>
      </c>
      <c r="AX122" s="200" t="str">
        <f>IFERROR(INDEX($T$13:$T$76,MATCH('backend (Ikke rør)'!$AD122,$Q$13:$Q$76,0)),"")</f>
        <v>Måloppnåelse (antall ansatte)</v>
      </c>
      <c r="AY122" s="200">
        <f>IFERROR(INDEX($U$13:$U$76,MATCH('backend (Ikke rør)'!$AD122,$Q$13:$Q$76,0)),"")</f>
        <v>0</v>
      </c>
      <c r="AZ122" s="200">
        <f>IFERROR(INDEX($V$13:$V$76,MATCH('backend (Ikke rør)'!$AD122,$Q$13:$Q$76,0)),"")</f>
        <v>0</v>
      </c>
      <c r="BA122" s="183">
        <f>IFERROR(INDEX($V$79:$V$107,MATCH('backend (Ikke rør)'!$AD122,$Q$79:$Q$107,0)),"")</f>
        <v>0</v>
      </c>
      <c r="BB122" s="183">
        <f>IFERROR(INDEX($W$79:$W$107,MATCH('backend (Ikke rør)'!$AD122,$Q$79:$Q$107,0)),"")</f>
        <v>0</v>
      </c>
      <c r="BC122" s="188" t="b">
        <f t="shared" si="3"/>
        <v>0</v>
      </c>
    </row>
    <row r="123" spans="26:55" x14ac:dyDescent="0.25">
      <c r="Z123" s="186">
        <v>140</v>
      </c>
      <c r="AA123" s="191"/>
      <c r="AB123" s="191"/>
      <c r="AC123" s="191"/>
      <c r="AD123" s="191"/>
      <c r="AE123" s="191"/>
      <c r="AF123" s="191"/>
      <c r="AG123" s="191"/>
      <c r="AH123" s="191"/>
      <c r="AI123" s="191"/>
      <c r="AJ123" s="191"/>
      <c r="AK123" s="191"/>
      <c r="AL123" s="191"/>
      <c r="AM123" s="191"/>
      <c r="AN123" s="191"/>
      <c r="AO123" s="191"/>
      <c r="AP123" s="191"/>
      <c r="AQ123" s="191"/>
      <c r="AR123" s="191"/>
      <c r="AS123" s="191"/>
      <c r="AT123" s="191"/>
      <c r="AU123" s="191"/>
      <c r="AV123" s="183" t="str">
        <f>IFERROR(INDEX(prosjekttema_og_tittel[tema inngår i prosjektsøknad],MATCH(AD123,prosjekttema_og_tittel[rowId - prosjekttema],0)),"")</f>
        <v/>
      </c>
      <c r="AW123" s="183" t="str">
        <f>IFERROR(INDEX(prosjekttema_og_tittel[prosjekttema inngår i prosjektsøknad som har fått innvilgede midler],MATCH(AD123,prosjekttema_og_tittel[rowId - prosjekttema],0)),"")</f>
        <v/>
      </c>
      <c r="AX123" s="200" t="str">
        <f>IFERROR(INDEX($T$13:$T$76,MATCH('backend (Ikke rør)'!$AD123,$Q$13:$Q$76,0)),"")</f>
        <v>Måloppnåelse (antall ansatte)</v>
      </c>
      <c r="AY123" s="200">
        <f>IFERROR(INDEX($U$13:$U$76,MATCH('backend (Ikke rør)'!$AD123,$Q$13:$Q$76,0)),"")</f>
        <v>0</v>
      </c>
      <c r="AZ123" s="200">
        <f>IFERROR(INDEX($V$13:$V$76,MATCH('backend (Ikke rør)'!$AD123,$Q$13:$Q$76,0)),"")</f>
        <v>0</v>
      </c>
      <c r="BA123" s="183">
        <f>IFERROR(INDEX($V$79:$V$107,MATCH('backend (Ikke rør)'!$AD123,$Q$79:$Q$107,0)),"")</f>
        <v>0</v>
      </c>
      <c r="BB123" s="183">
        <f>IFERROR(INDEX($W$79:$W$107,MATCH('backend (Ikke rør)'!$AD123,$Q$79:$Q$107,0)),"")</f>
        <v>0</v>
      </c>
      <c r="BC123" s="188" t="b">
        <f t="shared" si="3"/>
        <v>0</v>
      </c>
    </row>
    <row r="124" spans="26:55" x14ac:dyDescent="0.25">
      <c r="Z124" s="186">
        <v>141</v>
      </c>
      <c r="AA124" s="191"/>
      <c r="AB124" s="191"/>
      <c r="AC124" s="191"/>
      <c r="AD124" s="191"/>
      <c r="AE124" s="191"/>
      <c r="AF124" s="191"/>
      <c r="AG124" s="191"/>
      <c r="AH124" s="191"/>
      <c r="AI124" s="191"/>
      <c r="AJ124" s="191"/>
      <c r="AK124" s="191"/>
      <c r="AL124" s="191"/>
      <c r="AM124" s="191"/>
      <c r="AN124" s="191"/>
      <c r="AO124" s="191"/>
      <c r="AP124" s="191"/>
      <c r="AQ124" s="191"/>
      <c r="AR124" s="191"/>
      <c r="AS124" s="191"/>
      <c r="AT124" s="191"/>
      <c r="AU124" s="191"/>
      <c r="AV124" s="183" t="str">
        <f>IFERROR(INDEX(prosjekttema_og_tittel[tema inngår i prosjektsøknad],MATCH(AD124,prosjekttema_og_tittel[rowId - prosjekttema],0)),"")</f>
        <v/>
      </c>
      <c r="AW124" s="183" t="str">
        <f>IFERROR(INDEX(prosjekttema_og_tittel[prosjekttema inngår i prosjektsøknad som har fått innvilgede midler],MATCH(AD124,prosjekttema_og_tittel[rowId - prosjekttema],0)),"")</f>
        <v/>
      </c>
      <c r="AX124" s="200" t="str">
        <f>IFERROR(INDEX($T$13:$T$76,MATCH('backend (Ikke rør)'!$AD124,$Q$13:$Q$76,0)),"")</f>
        <v>Måloppnåelse (antall ansatte)</v>
      </c>
      <c r="AY124" s="200">
        <f>IFERROR(INDEX($U$13:$U$76,MATCH('backend (Ikke rør)'!$AD124,$Q$13:$Q$76,0)),"")</f>
        <v>0</v>
      </c>
      <c r="AZ124" s="200">
        <f>IFERROR(INDEX($V$13:$V$76,MATCH('backend (Ikke rør)'!$AD124,$Q$13:$Q$76,0)),"")</f>
        <v>0</v>
      </c>
      <c r="BA124" s="183">
        <f>IFERROR(INDEX($V$79:$V$107,MATCH('backend (Ikke rør)'!$AD124,$Q$79:$Q$107,0)),"")</f>
        <v>0</v>
      </c>
      <c r="BB124" s="183">
        <f>IFERROR(INDEX($W$79:$W$107,MATCH('backend (Ikke rør)'!$AD124,$Q$79:$Q$107,0)),"")</f>
        <v>0</v>
      </c>
      <c r="BC124" s="188" t="b">
        <f t="shared" si="3"/>
        <v>0</v>
      </c>
    </row>
    <row r="125" spans="26:55" x14ac:dyDescent="0.25">
      <c r="Z125" s="186">
        <v>142</v>
      </c>
      <c r="AA125" s="191"/>
      <c r="AB125" s="191"/>
      <c r="AC125" s="191"/>
      <c r="AD125" s="191"/>
      <c r="AE125" s="191"/>
      <c r="AF125" s="191"/>
      <c r="AG125" s="191"/>
      <c r="AH125" s="191"/>
      <c r="AI125" s="191"/>
      <c r="AJ125" s="191"/>
      <c r="AK125" s="191"/>
      <c r="AL125" s="191"/>
      <c r="AM125" s="191"/>
      <c r="AN125" s="191"/>
      <c r="AO125" s="191"/>
      <c r="AP125" s="191"/>
      <c r="AQ125" s="191"/>
      <c r="AR125" s="191"/>
      <c r="AS125" s="191"/>
      <c r="AT125" s="191"/>
      <c r="AU125" s="191"/>
      <c r="AV125" s="183" t="str">
        <f>IFERROR(INDEX(prosjekttema_og_tittel[tema inngår i prosjektsøknad],MATCH(AD125,prosjekttema_og_tittel[rowId - prosjekttema],0)),"")</f>
        <v/>
      </c>
      <c r="AW125" s="183" t="str">
        <f>IFERROR(INDEX(prosjekttema_og_tittel[prosjekttema inngår i prosjektsøknad som har fått innvilgede midler],MATCH(AD125,prosjekttema_og_tittel[rowId - prosjekttema],0)),"")</f>
        <v/>
      </c>
      <c r="AX125" s="200" t="str">
        <f>IFERROR(INDEX($T$13:$T$76,MATCH('backend (Ikke rør)'!$AD125,$Q$13:$Q$76,0)),"")</f>
        <v>Måloppnåelse (antall ansatte)</v>
      </c>
      <c r="AY125" s="200">
        <f>IFERROR(INDEX($U$13:$U$76,MATCH('backend (Ikke rør)'!$AD125,$Q$13:$Q$76,0)),"")</f>
        <v>0</v>
      </c>
      <c r="AZ125" s="200">
        <f>IFERROR(INDEX($V$13:$V$76,MATCH('backend (Ikke rør)'!$AD125,$Q$13:$Q$76,0)),"")</f>
        <v>0</v>
      </c>
      <c r="BA125" s="183">
        <f>IFERROR(INDEX($V$79:$V$107,MATCH('backend (Ikke rør)'!$AD125,$Q$79:$Q$107,0)),"")</f>
        <v>0</v>
      </c>
      <c r="BB125" s="183">
        <f>IFERROR(INDEX($W$79:$W$107,MATCH('backend (Ikke rør)'!$AD125,$Q$79:$Q$107,0)),"")</f>
        <v>0</v>
      </c>
      <c r="BC125" s="188" t="b">
        <f t="shared" si="3"/>
        <v>0</v>
      </c>
    </row>
    <row r="126" spans="26:55" x14ac:dyDescent="0.25">
      <c r="Z126" s="186">
        <v>143</v>
      </c>
      <c r="AA126" s="191"/>
      <c r="AB126" s="191"/>
      <c r="AC126" s="191"/>
      <c r="AD126" s="191"/>
      <c r="AE126" s="191"/>
      <c r="AF126" s="191"/>
      <c r="AG126" s="191"/>
      <c r="AH126" s="191"/>
      <c r="AI126" s="191"/>
      <c r="AJ126" s="191"/>
      <c r="AK126" s="191"/>
      <c r="AL126" s="191"/>
      <c r="AM126" s="191"/>
      <c r="AN126" s="191"/>
      <c r="AO126" s="191"/>
      <c r="AP126" s="191"/>
      <c r="AQ126" s="191"/>
      <c r="AR126" s="191"/>
      <c r="AS126" s="191"/>
      <c r="AT126" s="191"/>
      <c r="AU126" s="191"/>
      <c r="AV126" s="183" t="str">
        <f>IFERROR(INDEX(prosjekttema_og_tittel[tema inngår i prosjektsøknad],MATCH(AD126,prosjekttema_og_tittel[rowId - prosjekttema],0)),"")</f>
        <v/>
      </c>
      <c r="AW126" s="183" t="str">
        <f>IFERROR(INDEX(prosjekttema_og_tittel[prosjekttema inngår i prosjektsøknad som har fått innvilgede midler],MATCH(AD126,prosjekttema_og_tittel[rowId - prosjekttema],0)),"")</f>
        <v/>
      </c>
      <c r="AX126" s="200" t="str">
        <f>IFERROR(INDEX($T$13:$T$76,MATCH('backend (Ikke rør)'!$AD126,$Q$13:$Q$76,0)),"")</f>
        <v>Måloppnåelse (antall ansatte)</v>
      </c>
      <c r="AY126" s="200">
        <f>IFERROR(INDEX($U$13:$U$76,MATCH('backend (Ikke rør)'!$AD126,$Q$13:$Q$76,0)),"")</f>
        <v>0</v>
      </c>
      <c r="AZ126" s="200">
        <f>IFERROR(INDEX($V$13:$V$76,MATCH('backend (Ikke rør)'!$AD126,$Q$13:$Q$76,0)),"")</f>
        <v>0</v>
      </c>
      <c r="BA126" s="183">
        <f>IFERROR(INDEX($V$79:$V$107,MATCH('backend (Ikke rør)'!$AD126,$Q$79:$Q$107,0)),"")</f>
        <v>0</v>
      </c>
      <c r="BB126" s="183">
        <f>IFERROR(INDEX($W$79:$W$107,MATCH('backend (Ikke rør)'!$AD126,$Q$79:$Q$107,0)),"")</f>
        <v>0</v>
      </c>
      <c r="BC126" s="188" t="b">
        <f t="shared" si="3"/>
        <v>0</v>
      </c>
    </row>
    <row r="127" spans="26:55" x14ac:dyDescent="0.25">
      <c r="Z127" s="186">
        <v>144</v>
      </c>
      <c r="AA127" s="191"/>
      <c r="AB127" s="191"/>
      <c r="AC127" s="191"/>
      <c r="AD127" s="191"/>
      <c r="AE127" s="191"/>
      <c r="AF127" s="191"/>
      <c r="AG127" s="191"/>
      <c r="AH127" s="191"/>
      <c r="AI127" s="191"/>
      <c r="AJ127" s="191"/>
      <c r="AK127" s="191"/>
      <c r="AL127" s="191"/>
      <c r="AM127" s="191"/>
      <c r="AN127" s="191"/>
      <c r="AO127" s="191"/>
      <c r="AP127" s="191"/>
      <c r="AQ127" s="191"/>
      <c r="AR127" s="191"/>
      <c r="AS127" s="191"/>
      <c r="AT127" s="191"/>
      <c r="AU127" s="191"/>
      <c r="AV127" s="183" t="str">
        <f>IFERROR(INDEX(prosjekttema_og_tittel[tema inngår i prosjektsøknad],MATCH(AD127,prosjekttema_og_tittel[rowId - prosjekttema],0)),"")</f>
        <v/>
      </c>
      <c r="AW127" s="183" t="str">
        <f>IFERROR(INDEX(prosjekttema_og_tittel[prosjekttema inngår i prosjektsøknad som har fått innvilgede midler],MATCH(AD127,prosjekttema_og_tittel[rowId - prosjekttema],0)),"")</f>
        <v/>
      </c>
      <c r="AX127" s="200" t="str">
        <f>IFERROR(INDEX($T$13:$T$76,MATCH('backend (Ikke rør)'!$AD127,$Q$13:$Q$76,0)),"")</f>
        <v>Måloppnåelse (antall ansatte)</v>
      </c>
      <c r="AY127" s="200">
        <f>IFERROR(INDEX($U$13:$U$76,MATCH('backend (Ikke rør)'!$AD127,$Q$13:$Q$76,0)),"")</f>
        <v>0</v>
      </c>
      <c r="AZ127" s="200">
        <f>IFERROR(INDEX($V$13:$V$76,MATCH('backend (Ikke rør)'!$AD127,$Q$13:$Q$76,0)),"")</f>
        <v>0</v>
      </c>
      <c r="BA127" s="183">
        <f>IFERROR(INDEX($V$79:$V$107,MATCH('backend (Ikke rør)'!$AD127,$Q$79:$Q$107,0)),"")</f>
        <v>0</v>
      </c>
      <c r="BB127" s="183">
        <f>IFERROR(INDEX($W$79:$W$107,MATCH('backend (Ikke rør)'!$AD127,$Q$79:$Q$107,0)),"")</f>
        <v>0</v>
      </c>
      <c r="BC127" s="188" t="b">
        <f t="shared" si="3"/>
        <v>0</v>
      </c>
    </row>
    <row r="128" spans="26:55" x14ac:dyDescent="0.25">
      <c r="Z128" s="186">
        <v>145</v>
      </c>
      <c r="AA128" s="191"/>
      <c r="AB128" s="191"/>
      <c r="AC128" s="191"/>
      <c r="AD128" s="191"/>
      <c r="AE128" s="191"/>
      <c r="AF128" s="191"/>
      <c r="AG128" s="191"/>
      <c r="AH128" s="191"/>
      <c r="AI128" s="191"/>
      <c r="AJ128" s="191"/>
      <c r="AK128" s="191"/>
      <c r="AL128" s="191"/>
      <c r="AM128" s="191"/>
      <c r="AN128" s="191"/>
      <c r="AO128" s="191"/>
      <c r="AP128" s="191"/>
      <c r="AQ128" s="191"/>
      <c r="AR128" s="191"/>
      <c r="AS128" s="191"/>
      <c r="AT128" s="191"/>
      <c r="AU128" s="191"/>
      <c r="AV128" s="183" t="str">
        <f>IFERROR(INDEX(prosjekttema_og_tittel[tema inngår i prosjektsøknad],MATCH(AD128,prosjekttema_og_tittel[rowId - prosjekttema],0)),"")</f>
        <v/>
      </c>
      <c r="AW128" s="183" t="str">
        <f>IFERROR(INDEX(prosjekttema_og_tittel[prosjekttema inngår i prosjektsøknad som har fått innvilgede midler],MATCH(AD128,prosjekttema_og_tittel[rowId - prosjekttema],0)),"")</f>
        <v/>
      </c>
      <c r="AX128" s="200" t="str">
        <f>IFERROR(INDEX($T$13:$T$76,MATCH('backend (Ikke rør)'!$AD128,$Q$13:$Q$76,0)),"")</f>
        <v>Måloppnåelse (antall ansatte)</v>
      </c>
      <c r="AY128" s="200">
        <f>IFERROR(INDEX($U$13:$U$76,MATCH('backend (Ikke rør)'!$AD128,$Q$13:$Q$76,0)),"")</f>
        <v>0</v>
      </c>
      <c r="AZ128" s="200">
        <f>IFERROR(INDEX($V$13:$V$76,MATCH('backend (Ikke rør)'!$AD128,$Q$13:$Q$76,0)),"")</f>
        <v>0</v>
      </c>
      <c r="BA128" s="183">
        <f>IFERROR(INDEX($V$79:$V$107,MATCH('backend (Ikke rør)'!$AD128,$Q$79:$Q$107,0)),"")</f>
        <v>0</v>
      </c>
      <c r="BB128" s="183">
        <f>IFERROR(INDEX($W$79:$W$107,MATCH('backend (Ikke rør)'!$AD128,$Q$79:$Q$107,0)),"")</f>
        <v>0</v>
      </c>
      <c r="BC128" s="188" t="b">
        <f t="shared" si="3"/>
        <v>0</v>
      </c>
    </row>
    <row r="129" spans="16:55" x14ac:dyDescent="0.25">
      <c r="Z129" s="186">
        <v>146</v>
      </c>
      <c r="AA129" s="191"/>
      <c r="AB129" s="191"/>
      <c r="AC129" s="191"/>
      <c r="AD129" s="191"/>
      <c r="AE129" s="191"/>
      <c r="AF129" s="191"/>
      <c r="AG129" s="191"/>
      <c r="AH129" s="191"/>
      <c r="AI129" s="191"/>
      <c r="AJ129" s="191"/>
      <c r="AK129" s="191"/>
      <c r="AL129" s="191"/>
      <c r="AM129" s="191"/>
      <c r="AN129" s="191"/>
      <c r="AO129" s="191"/>
      <c r="AP129" s="191"/>
      <c r="AQ129" s="191"/>
      <c r="AR129" s="191"/>
      <c r="AS129" s="191"/>
      <c r="AT129" s="191"/>
      <c r="AU129" s="191"/>
      <c r="AV129" s="183" t="str">
        <f>IFERROR(INDEX(prosjekttema_og_tittel[tema inngår i prosjektsøknad],MATCH(AD129,prosjekttema_og_tittel[rowId - prosjekttema],0)),"")</f>
        <v/>
      </c>
      <c r="AW129" s="183" t="str">
        <f>IFERROR(INDEX(prosjekttema_og_tittel[prosjekttema inngår i prosjektsøknad som har fått innvilgede midler],MATCH(AD129,prosjekttema_og_tittel[rowId - prosjekttema],0)),"")</f>
        <v/>
      </c>
      <c r="AX129" s="200" t="str">
        <f>IFERROR(INDEX($T$13:$T$76,MATCH('backend (Ikke rør)'!$AD129,$Q$13:$Q$76,0)),"")</f>
        <v>Måloppnåelse (antall ansatte)</v>
      </c>
      <c r="AY129" s="200">
        <f>IFERROR(INDEX($U$13:$U$76,MATCH('backend (Ikke rør)'!$AD129,$Q$13:$Q$76,0)),"")</f>
        <v>0</v>
      </c>
      <c r="AZ129" s="200">
        <f>IFERROR(INDEX($V$13:$V$76,MATCH('backend (Ikke rør)'!$AD129,$Q$13:$Q$76,0)),"")</f>
        <v>0</v>
      </c>
      <c r="BA129" s="183">
        <f>IFERROR(INDEX($V$79:$V$107,MATCH('backend (Ikke rør)'!$AD129,$Q$79:$Q$107,0)),"")</f>
        <v>0</v>
      </c>
      <c r="BB129" s="183">
        <f>IFERROR(INDEX($W$79:$W$107,MATCH('backend (Ikke rør)'!$AD129,$Q$79:$Q$107,0)),"")</f>
        <v>0</v>
      </c>
      <c r="BC129" s="188" t="b">
        <f t="shared" si="3"/>
        <v>0</v>
      </c>
    </row>
    <row r="130" spans="16:55" x14ac:dyDescent="0.25">
      <c r="Z130" s="186">
        <v>147</v>
      </c>
      <c r="AA130" s="191"/>
      <c r="AB130" s="191"/>
      <c r="AC130" s="191"/>
      <c r="AD130" s="191"/>
      <c r="AE130" s="191"/>
      <c r="AF130" s="191"/>
      <c r="AG130" s="191"/>
      <c r="AH130" s="191"/>
      <c r="AI130" s="191"/>
      <c r="AJ130" s="191"/>
      <c r="AK130" s="191"/>
      <c r="AL130" s="191"/>
      <c r="AM130" s="191"/>
      <c r="AN130" s="191"/>
      <c r="AO130" s="191"/>
      <c r="AP130" s="191"/>
      <c r="AQ130" s="191"/>
      <c r="AR130" s="191"/>
      <c r="AS130" s="191"/>
      <c r="AT130" s="191"/>
      <c r="AU130" s="191"/>
      <c r="AV130" s="183" t="str">
        <f>IFERROR(INDEX(prosjekttema_og_tittel[tema inngår i prosjektsøknad],MATCH(AD130,prosjekttema_og_tittel[rowId - prosjekttema],0)),"")</f>
        <v/>
      </c>
      <c r="AW130" s="183" t="str">
        <f>IFERROR(INDEX(prosjekttema_og_tittel[prosjekttema inngår i prosjektsøknad som har fått innvilgede midler],MATCH(AD130,prosjekttema_og_tittel[rowId - prosjekttema],0)),"")</f>
        <v/>
      </c>
      <c r="AX130" s="200" t="str">
        <f>IFERROR(INDEX($T$13:$T$76,MATCH('backend (Ikke rør)'!$AD130,$Q$13:$Q$76,0)),"")</f>
        <v>Måloppnåelse (antall ansatte)</v>
      </c>
      <c r="AY130" s="200">
        <f>IFERROR(INDEX($U$13:$U$76,MATCH('backend (Ikke rør)'!$AD130,$Q$13:$Q$76,0)),"")</f>
        <v>0</v>
      </c>
      <c r="AZ130" s="200">
        <f>IFERROR(INDEX($V$13:$V$76,MATCH('backend (Ikke rør)'!$AD130,$Q$13:$Q$76,0)),"")</f>
        <v>0</v>
      </c>
      <c r="BA130" s="183">
        <f>IFERROR(INDEX($V$79:$V$107,MATCH('backend (Ikke rør)'!$AD130,$Q$79:$Q$107,0)),"")</f>
        <v>0</v>
      </c>
      <c r="BB130" s="183">
        <f>IFERROR(INDEX($W$79:$W$107,MATCH('backend (Ikke rør)'!$AD130,$Q$79:$Q$107,0)),"")</f>
        <v>0</v>
      </c>
      <c r="BC130" s="188" t="b">
        <f t="shared" si="3"/>
        <v>0</v>
      </c>
    </row>
    <row r="131" spans="16:55" x14ac:dyDescent="0.25">
      <c r="Z131" s="186">
        <v>148</v>
      </c>
      <c r="AA131" s="191"/>
      <c r="AB131" s="191"/>
      <c r="AC131" s="191"/>
      <c r="AD131" s="191"/>
      <c r="AE131" s="191"/>
      <c r="AF131" s="191"/>
      <c r="AG131" s="191"/>
      <c r="AH131" s="191"/>
      <c r="AI131" s="191"/>
      <c r="AJ131" s="191"/>
      <c r="AK131" s="191"/>
      <c r="AL131" s="191"/>
      <c r="AM131" s="191"/>
      <c r="AN131" s="191"/>
      <c r="AO131" s="191"/>
      <c r="AP131" s="191"/>
      <c r="AQ131" s="191"/>
      <c r="AR131" s="191"/>
      <c r="AS131" s="191"/>
      <c r="AT131" s="191"/>
      <c r="AU131" s="191"/>
      <c r="AV131" s="183" t="str">
        <f>IFERROR(INDEX(prosjekttema_og_tittel[tema inngår i prosjektsøknad],MATCH(AD131,prosjekttema_og_tittel[rowId - prosjekttema],0)),"")</f>
        <v/>
      </c>
      <c r="AW131" s="183" t="str">
        <f>IFERROR(INDEX(prosjekttema_og_tittel[prosjekttema inngår i prosjektsøknad som har fått innvilgede midler],MATCH(AD131,prosjekttema_og_tittel[rowId - prosjekttema],0)),"")</f>
        <v/>
      </c>
      <c r="AX131" s="200" t="str">
        <f>IFERROR(INDEX($T$13:$T$76,MATCH('backend (Ikke rør)'!$AD131,$Q$13:$Q$76,0)),"")</f>
        <v>Måloppnåelse (antall ansatte)</v>
      </c>
      <c r="AY131" s="200">
        <f>IFERROR(INDEX($U$13:$U$76,MATCH('backend (Ikke rør)'!$AD131,$Q$13:$Q$76,0)),"")</f>
        <v>0</v>
      </c>
      <c r="AZ131" s="200">
        <f>IFERROR(INDEX($V$13:$V$76,MATCH('backend (Ikke rør)'!$AD131,$Q$13:$Q$76,0)),"")</f>
        <v>0</v>
      </c>
      <c r="BA131" s="183">
        <f>IFERROR(INDEX($V$79:$V$107,MATCH('backend (Ikke rør)'!$AD131,$Q$79:$Q$107,0)),"")</f>
        <v>0</v>
      </c>
      <c r="BB131" s="183">
        <f>IFERROR(INDEX($W$79:$W$107,MATCH('backend (Ikke rør)'!$AD131,$Q$79:$Q$107,0)),"")</f>
        <v>0</v>
      </c>
      <c r="BC131" s="188" t="b">
        <f t="shared" si="3"/>
        <v>0</v>
      </c>
    </row>
    <row r="132" spans="16:55" x14ac:dyDescent="0.25">
      <c r="Z132" s="186">
        <v>149</v>
      </c>
      <c r="AA132" s="191"/>
      <c r="AB132" s="191"/>
      <c r="AC132" s="191"/>
      <c r="AD132" s="191"/>
      <c r="AE132" s="191"/>
      <c r="AF132" s="191"/>
      <c r="AG132" s="191"/>
      <c r="AH132" s="191"/>
      <c r="AI132" s="191"/>
      <c r="AJ132" s="191"/>
      <c r="AK132" s="191"/>
      <c r="AL132" s="191"/>
      <c r="AM132" s="191"/>
      <c r="AN132" s="191"/>
      <c r="AO132" s="191"/>
      <c r="AP132" s="191"/>
      <c r="AQ132" s="191"/>
      <c r="AR132" s="191"/>
      <c r="AS132" s="191"/>
      <c r="AT132" s="191"/>
      <c r="AU132" s="191"/>
      <c r="AV132" s="183" t="str">
        <f>IFERROR(INDEX(prosjekttema_og_tittel[tema inngår i prosjektsøknad],MATCH(AD132,prosjekttema_og_tittel[rowId - prosjekttema],0)),"")</f>
        <v/>
      </c>
      <c r="AW132" s="183" t="str">
        <f>IFERROR(INDEX(prosjekttema_og_tittel[prosjekttema inngår i prosjektsøknad som har fått innvilgede midler],MATCH(AD132,prosjekttema_og_tittel[rowId - prosjekttema],0)),"")</f>
        <v/>
      </c>
      <c r="AX132" s="200" t="str">
        <f>IFERROR(INDEX($T$13:$T$76,MATCH('backend (Ikke rør)'!$AD132,$Q$13:$Q$76,0)),"")</f>
        <v>Måloppnåelse (antall ansatte)</v>
      </c>
      <c r="AY132" s="200">
        <f>IFERROR(INDEX($U$13:$U$76,MATCH('backend (Ikke rør)'!$AD132,$Q$13:$Q$76,0)),"")</f>
        <v>0</v>
      </c>
      <c r="AZ132" s="200">
        <f>IFERROR(INDEX($V$13:$V$76,MATCH('backend (Ikke rør)'!$AD132,$Q$13:$Q$76,0)),"")</f>
        <v>0</v>
      </c>
      <c r="BA132" s="183">
        <f>IFERROR(INDEX($V$79:$V$107,MATCH('backend (Ikke rør)'!$AD132,$Q$79:$Q$107,0)),"")</f>
        <v>0</v>
      </c>
      <c r="BB132" s="183">
        <f>IFERROR(INDEX($W$79:$W$107,MATCH('backend (Ikke rør)'!$AD132,$Q$79:$Q$107,0)),"")</f>
        <v>0</v>
      </c>
      <c r="BC132" s="188" t="b">
        <f t="shared" si="3"/>
        <v>0</v>
      </c>
    </row>
    <row r="133" spans="16:55" x14ac:dyDescent="0.25">
      <c r="Z133" s="186">
        <v>150</v>
      </c>
      <c r="AA133" s="191"/>
      <c r="AB133" s="191"/>
      <c r="AC133" s="191"/>
      <c r="AD133" s="191"/>
      <c r="AE133" s="191"/>
      <c r="AF133" s="191"/>
      <c r="AG133" s="191"/>
      <c r="AH133" s="191"/>
      <c r="AI133" s="191"/>
      <c r="AJ133" s="191"/>
      <c r="AK133" s="191"/>
      <c r="AL133" s="191"/>
      <c r="AM133" s="191"/>
      <c r="AN133" s="191"/>
      <c r="AO133" s="191"/>
      <c r="AP133" s="191"/>
      <c r="AQ133" s="191"/>
      <c r="AR133" s="191"/>
      <c r="AS133" s="191"/>
      <c r="AT133" s="191"/>
      <c r="AU133" s="191"/>
      <c r="AV133" s="183" t="str">
        <f>IFERROR(INDEX(prosjekttema_og_tittel[tema inngår i prosjektsøknad],MATCH(AD133,prosjekttema_og_tittel[rowId - prosjekttema],0)),"")</f>
        <v/>
      </c>
      <c r="AW133" s="183" t="str">
        <f>IFERROR(INDEX(prosjekttema_og_tittel[prosjekttema inngår i prosjektsøknad som har fått innvilgede midler],MATCH(AD133,prosjekttema_og_tittel[rowId - prosjekttema],0)),"")</f>
        <v/>
      </c>
      <c r="AX133" s="200" t="str">
        <f>IFERROR(INDEX($T$13:$T$76,MATCH('backend (Ikke rør)'!$AD133,$Q$13:$Q$76,0)),"")</f>
        <v>Måloppnåelse (antall ansatte)</v>
      </c>
      <c r="AY133" s="200">
        <f>IFERROR(INDEX($U$13:$U$76,MATCH('backend (Ikke rør)'!$AD133,$Q$13:$Q$76,0)),"")</f>
        <v>0</v>
      </c>
      <c r="AZ133" s="200">
        <f>IFERROR(INDEX($V$13:$V$76,MATCH('backend (Ikke rør)'!$AD133,$Q$13:$Q$76,0)),"")</f>
        <v>0</v>
      </c>
      <c r="BA133" s="183">
        <f>IFERROR(INDEX($V$79:$V$107,MATCH('backend (Ikke rør)'!$AD133,$Q$79:$Q$107,0)),"")</f>
        <v>0</v>
      </c>
      <c r="BB133" s="183">
        <f>IFERROR(INDEX($W$79:$W$107,MATCH('backend (Ikke rør)'!$AD133,$Q$79:$Q$107,0)),"")</f>
        <v>0</v>
      </c>
      <c r="BC133" s="188" t="b">
        <f t="shared" si="3"/>
        <v>0</v>
      </c>
    </row>
    <row r="134" spans="16:55" x14ac:dyDescent="0.25">
      <c r="Z134" s="186">
        <v>151</v>
      </c>
      <c r="AA134" s="191"/>
      <c r="AB134" s="191"/>
      <c r="AC134" s="191"/>
      <c r="AD134" s="191"/>
      <c r="AE134" s="191"/>
      <c r="AF134" s="191"/>
      <c r="AG134" s="191"/>
      <c r="AH134" s="191"/>
      <c r="AI134" s="191"/>
      <c r="AJ134" s="191"/>
      <c r="AK134" s="191"/>
      <c r="AL134" s="191"/>
      <c r="AM134" s="191"/>
      <c r="AN134" s="191"/>
      <c r="AO134" s="191"/>
      <c r="AP134" s="191"/>
      <c r="AQ134" s="191"/>
      <c r="AR134" s="191"/>
      <c r="AS134" s="191"/>
      <c r="AT134" s="191"/>
      <c r="AU134" s="191"/>
      <c r="AV134" s="183" t="str">
        <f>IFERROR(INDEX(prosjekttema_og_tittel[tema inngår i prosjektsøknad],MATCH(AD134,prosjekttema_og_tittel[rowId - prosjekttema],0)),"")</f>
        <v/>
      </c>
      <c r="AW134" s="183" t="str">
        <f>IFERROR(INDEX(prosjekttema_og_tittel[prosjekttema inngår i prosjektsøknad som har fått innvilgede midler],MATCH(AD134,prosjekttema_og_tittel[rowId - prosjekttema],0)),"")</f>
        <v/>
      </c>
      <c r="AX134" s="200" t="str">
        <f>IFERROR(INDEX($T$13:$T$76,MATCH('backend (Ikke rør)'!$AD134,$Q$13:$Q$76,0)),"")</f>
        <v>Måloppnåelse (antall ansatte)</v>
      </c>
      <c r="AY134" s="200">
        <f>IFERROR(INDEX($U$13:$U$76,MATCH('backend (Ikke rør)'!$AD134,$Q$13:$Q$76,0)),"")</f>
        <v>0</v>
      </c>
      <c r="AZ134" s="200">
        <f>IFERROR(INDEX($V$13:$V$76,MATCH('backend (Ikke rør)'!$AD134,$Q$13:$Q$76,0)),"")</f>
        <v>0</v>
      </c>
      <c r="BA134" s="183">
        <f>IFERROR(INDEX($V$79:$V$107,MATCH('backend (Ikke rør)'!$AD134,$Q$79:$Q$107,0)),"")</f>
        <v>0</v>
      </c>
      <c r="BB134" s="183">
        <f>IFERROR(INDEX($W$79:$W$107,MATCH('backend (Ikke rør)'!$AD134,$Q$79:$Q$107,0)),"")</f>
        <v>0</v>
      </c>
      <c r="BC134" s="188" t="b">
        <f t="shared" si="3"/>
        <v>0</v>
      </c>
    </row>
    <row r="135" spans="16:55" x14ac:dyDescent="0.25">
      <c r="P135" s="195"/>
      <c r="Z135" s="186">
        <v>152</v>
      </c>
      <c r="AA135" s="191"/>
      <c r="AB135" s="191"/>
      <c r="AC135" s="191"/>
      <c r="AD135" s="191"/>
      <c r="AE135" s="191"/>
      <c r="AF135" s="191"/>
      <c r="AG135" s="191"/>
      <c r="AH135" s="191"/>
      <c r="AI135" s="191"/>
      <c r="AJ135" s="191"/>
      <c r="AK135" s="191"/>
      <c r="AL135" s="191"/>
      <c r="AM135" s="191"/>
      <c r="AN135" s="191"/>
      <c r="AO135" s="191"/>
      <c r="AP135" s="191"/>
      <c r="AQ135" s="191"/>
      <c r="AR135" s="191"/>
      <c r="AS135" s="191"/>
      <c r="AT135" s="191"/>
      <c r="AU135" s="191"/>
      <c r="AV135" s="183" t="str">
        <f>IFERROR(INDEX(prosjekttema_og_tittel[tema inngår i prosjektsøknad],MATCH(AD135,prosjekttema_og_tittel[rowId - prosjekttema],0)),"")</f>
        <v/>
      </c>
      <c r="AW135" s="183" t="str">
        <f>IFERROR(INDEX(prosjekttema_og_tittel[prosjekttema inngår i prosjektsøknad som har fått innvilgede midler],MATCH(AD135,prosjekttema_og_tittel[rowId - prosjekttema],0)),"")</f>
        <v/>
      </c>
      <c r="AX135" s="200" t="str">
        <f>IFERROR(INDEX($T$13:$T$76,MATCH('backend (Ikke rør)'!$AD135,$Q$13:$Q$76,0)),"")</f>
        <v>Måloppnåelse (antall ansatte)</v>
      </c>
      <c r="AY135" s="200">
        <f>IFERROR(INDEX($U$13:$U$76,MATCH('backend (Ikke rør)'!$AD135,$Q$13:$Q$76,0)),"")</f>
        <v>0</v>
      </c>
      <c r="AZ135" s="200">
        <f>IFERROR(INDEX($V$13:$V$76,MATCH('backend (Ikke rør)'!$AD135,$Q$13:$Q$76,0)),"")</f>
        <v>0</v>
      </c>
      <c r="BA135" s="183">
        <f>IFERROR(INDEX($V$79:$V$107,MATCH('backend (Ikke rør)'!$AD135,$Q$79:$Q$107,0)),"")</f>
        <v>0</v>
      </c>
      <c r="BB135" s="183">
        <f>IFERROR(INDEX($W$79:$W$107,MATCH('backend (Ikke rør)'!$AD135,$Q$79:$Q$107,0)),"")</f>
        <v>0</v>
      </c>
      <c r="BC135" s="188" t="b">
        <f t="shared" si="3"/>
        <v>0</v>
      </c>
    </row>
    <row r="136" spans="16:55" x14ac:dyDescent="0.25">
      <c r="Z136" s="186">
        <v>153</v>
      </c>
      <c r="AA136" s="191"/>
      <c r="AB136" s="191"/>
      <c r="AC136" s="191"/>
      <c r="AD136" s="191"/>
      <c r="AE136" s="191"/>
      <c r="AF136" s="191"/>
      <c r="AG136" s="191"/>
      <c r="AH136" s="191"/>
      <c r="AI136" s="191"/>
      <c r="AJ136" s="191"/>
      <c r="AK136" s="191"/>
      <c r="AL136" s="191"/>
      <c r="AM136" s="191"/>
      <c r="AN136" s="191"/>
      <c r="AO136" s="191"/>
      <c r="AP136" s="191"/>
      <c r="AQ136" s="191"/>
      <c r="AR136" s="191"/>
      <c r="AS136" s="191"/>
      <c r="AT136" s="191"/>
      <c r="AU136" s="191"/>
      <c r="AV136" s="183" t="str">
        <f>IFERROR(INDEX(prosjekttema_og_tittel[tema inngår i prosjektsøknad],MATCH(AD136,prosjekttema_og_tittel[rowId - prosjekttema],0)),"")</f>
        <v/>
      </c>
      <c r="AW136" s="183" t="str">
        <f>IFERROR(INDEX(prosjekttema_og_tittel[prosjekttema inngår i prosjektsøknad som har fått innvilgede midler],MATCH(AD136,prosjekttema_og_tittel[rowId - prosjekttema],0)),"")</f>
        <v/>
      </c>
      <c r="AX136" s="200" t="str">
        <f>IFERROR(INDEX($T$13:$T$76,MATCH('backend (Ikke rør)'!$AD136,$Q$13:$Q$76,0)),"")</f>
        <v>Måloppnåelse (antall ansatte)</v>
      </c>
      <c r="AY136" s="200">
        <f>IFERROR(INDEX($U$13:$U$76,MATCH('backend (Ikke rør)'!$AD136,$Q$13:$Q$76,0)),"")</f>
        <v>0</v>
      </c>
      <c r="AZ136" s="200">
        <f>IFERROR(INDEX($V$13:$V$76,MATCH('backend (Ikke rør)'!$AD136,$Q$13:$Q$76,0)),"")</f>
        <v>0</v>
      </c>
      <c r="BA136" s="183">
        <f>IFERROR(INDEX($V$79:$V$107,MATCH('backend (Ikke rør)'!$AD136,$Q$79:$Q$107,0)),"")</f>
        <v>0</v>
      </c>
      <c r="BB136" s="183">
        <f>IFERROR(INDEX($W$79:$W$107,MATCH('backend (Ikke rør)'!$AD136,$Q$79:$Q$107,0)),"")</f>
        <v>0</v>
      </c>
      <c r="BC136" s="188" t="b">
        <f t="shared" si="3"/>
        <v>0</v>
      </c>
    </row>
    <row r="137" spans="16:55" x14ac:dyDescent="0.25">
      <c r="Z137" s="186">
        <v>154</v>
      </c>
      <c r="AA137" s="191"/>
      <c r="AB137" s="191"/>
      <c r="AC137" s="191"/>
      <c r="AD137" s="191"/>
      <c r="AE137" s="191"/>
      <c r="AF137" s="191"/>
      <c r="AG137" s="191"/>
      <c r="AH137" s="191"/>
      <c r="AI137" s="191"/>
      <c r="AJ137" s="191"/>
      <c r="AK137" s="191"/>
      <c r="AL137" s="191"/>
      <c r="AM137" s="191"/>
      <c r="AN137" s="191"/>
      <c r="AO137" s="191"/>
      <c r="AP137" s="191"/>
      <c r="AQ137" s="191"/>
      <c r="AR137" s="191"/>
      <c r="AS137" s="191"/>
      <c r="AT137" s="191"/>
      <c r="AU137" s="191"/>
      <c r="AV137" s="183" t="str">
        <f>IFERROR(INDEX(prosjekttema_og_tittel[tema inngår i prosjektsøknad],MATCH(AD137,prosjekttema_og_tittel[rowId - prosjekttema],0)),"")</f>
        <v/>
      </c>
      <c r="AW137" s="183" t="str">
        <f>IFERROR(INDEX(prosjekttema_og_tittel[prosjekttema inngår i prosjektsøknad som har fått innvilgede midler],MATCH(AD137,prosjekttema_og_tittel[rowId - prosjekttema],0)),"")</f>
        <v/>
      </c>
      <c r="AX137" s="200" t="str">
        <f>IFERROR(INDEX($T$13:$T$76,MATCH('backend (Ikke rør)'!$AD137,$Q$13:$Q$76,0)),"")</f>
        <v>Måloppnåelse (antall ansatte)</v>
      </c>
      <c r="AY137" s="200">
        <f>IFERROR(INDEX($U$13:$U$76,MATCH('backend (Ikke rør)'!$AD137,$Q$13:$Q$76,0)),"")</f>
        <v>0</v>
      </c>
      <c r="AZ137" s="200">
        <f>IFERROR(INDEX($V$13:$V$76,MATCH('backend (Ikke rør)'!$AD137,$Q$13:$Q$76,0)),"")</f>
        <v>0</v>
      </c>
      <c r="BA137" s="183">
        <f>IFERROR(INDEX($V$79:$V$107,MATCH('backend (Ikke rør)'!$AD137,$Q$79:$Q$107,0)),"")</f>
        <v>0</v>
      </c>
      <c r="BB137" s="183">
        <f>IFERROR(INDEX($W$79:$W$107,MATCH('backend (Ikke rør)'!$AD137,$Q$79:$Q$107,0)),"")</f>
        <v>0</v>
      </c>
      <c r="BC137" s="188" t="b">
        <f t="shared" si="3"/>
        <v>0</v>
      </c>
    </row>
    <row r="138" spans="16:55" x14ac:dyDescent="0.25">
      <c r="Z138" s="186">
        <v>155</v>
      </c>
      <c r="AA138" s="191"/>
      <c r="AB138" s="191"/>
      <c r="AC138" s="191"/>
      <c r="AD138" s="191"/>
      <c r="AE138" s="191"/>
      <c r="AF138" s="191"/>
      <c r="AG138" s="191"/>
      <c r="AH138" s="191"/>
      <c r="AI138" s="191"/>
      <c r="AJ138" s="191"/>
      <c r="AK138" s="191"/>
      <c r="AL138" s="191"/>
      <c r="AM138" s="191"/>
      <c r="AN138" s="191"/>
      <c r="AO138" s="191"/>
      <c r="AP138" s="191"/>
      <c r="AQ138" s="191"/>
      <c r="AR138" s="191"/>
      <c r="AS138" s="191"/>
      <c r="AT138" s="191"/>
      <c r="AU138" s="191"/>
      <c r="AV138" s="183" t="str">
        <f>IFERROR(INDEX(prosjekttema_og_tittel[tema inngår i prosjektsøknad],MATCH(AD138,prosjekttema_og_tittel[rowId - prosjekttema],0)),"")</f>
        <v/>
      </c>
      <c r="AW138" s="183" t="str">
        <f>IFERROR(INDEX(prosjekttema_og_tittel[prosjekttema inngår i prosjektsøknad som har fått innvilgede midler],MATCH(AD138,prosjekttema_og_tittel[rowId - prosjekttema],0)),"")</f>
        <v/>
      </c>
      <c r="AX138" s="200" t="str">
        <f>IFERROR(INDEX($T$13:$T$76,MATCH('backend (Ikke rør)'!$AD138,$Q$13:$Q$76,0)),"")</f>
        <v>Måloppnåelse (antall ansatte)</v>
      </c>
      <c r="AY138" s="200">
        <f>IFERROR(INDEX($U$13:$U$76,MATCH('backend (Ikke rør)'!$AD138,$Q$13:$Q$76,0)),"")</f>
        <v>0</v>
      </c>
      <c r="AZ138" s="200">
        <f>IFERROR(INDEX($V$13:$V$76,MATCH('backend (Ikke rør)'!$AD138,$Q$13:$Q$76,0)),"")</f>
        <v>0</v>
      </c>
      <c r="BA138" s="183">
        <f>IFERROR(INDEX($V$79:$V$107,MATCH('backend (Ikke rør)'!$AD138,$Q$79:$Q$107,0)),"")</f>
        <v>0</v>
      </c>
      <c r="BB138" s="183">
        <f>IFERROR(INDEX($W$79:$W$107,MATCH('backend (Ikke rør)'!$AD138,$Q$79:$Q$107,0)),"")</f>
        <v>0</v>
      </c>
      <c r="BC138" s="188" t="b">
        <f t="shared" si="3"/>
        <v>0</v>
      </c>
    </row>
    <row r="139" spans="16:55" x14ac:dyDescent="0.25">
      <c r="Z139" s="186">
        <v>156</v>
      </c>
      <c r="AA139" s="191"/>
      <c r="AB139" s="191"/>
      <c r="AC139" s="191"/>
      <c r="AD139" s="191"/>
      <c r="AE139" s="191"/>
      <c r="AF139" s="191"/>
      <c r="AG139" s="191"/>
      <c r="AH139" s="191"/>
      <c r="AI139" s="191"/>
      <c r="AJ139" s="191"/>
      <c r="AK139" s="191"/>
      <c r="AL139" s="191"/>
      <c r="AM139" s="191"/>
      <c r="AN139" s="191"/>
      <c r="AO139" s="191"/>
      <c r="AP139" s="191"/>
      <c r="AQ139" s="191"/>
      <c r="AR139" s="191"/>
      <c r="AS139" s="191"/>
      <c r="AT139" s="191"/>
      <c r="AU139" s="191"/>
      <c r="AV139" s="183" t="str">
        <f>IFERROR(INDEX(prosjekttema_og_tittel[tema inngår i prosjektsøknad],MATCH(AD139,prosjekttema_og_tittel[rowId - prosjekttema],0)),"")</f>
        <v/>
      </c>
      <c r="AW139" s="183" t="str">
        <f>IFERROR(INDEX(prosjekttema_og_tittel[prosjekttema inngår i prosjektsøknad som har fått innvilgede midler],MATCH(AD139,prosjekttema_og_tittel[rowId - prosjekttema],0)),"")</f>
        <v/>
      </c>
      <c r="AX139" s="200" t="str">
        <f>IFERROR(INDEX($T$13:$T$76,MATCH('backend (Ikke rør)'!$AD139,$Q$13:$Q$76,0)),"")</f>
        <v>Måloppnåelse (antall ansatte)</v>
      </c>
      <c r="AY139" s="200">
        <f>IFERROR(INDEX($U$13:$U$76,MATCH('backend (Ikke rør)'!$AD139,$Q$13:$Q$76,0)),"")</f>
        <v>0</v>
      </c>
      <c r="AZ139" s="200">
        <f>IFERROR(INDEX($V$13:$V$76,MATCH('backend (Ikke rør)'!$AD139,$Q$13:$Q$76,0)),"")</f>
        <v>0</v>
      </c>
      <c r="BA139" s="183">
        <f>IFERROR(INDEX($V$79:$V$107,MATCH('backend (Ikke rør)'!$AD139,$Q$79:$Q$107,0)),"")</f>
        <v>0</v>
      </c>
      <c r="BB139" s="183">
        <f>IFERROR(INDEX($W$79:$W$107,MATCH('backend (Ikke rør)'!$AD139,$Q$79:$Q$107,0)),"")</f>
        <v>0</v>
      </c>
      <c r="BC139" s="188" t="b">
        <f t="shared" si="3"/>
        <v>0</v>
      </c>
    </row>
    <row r="140" spans="16:55" x14ac:dyDescent="0.25">
      <c r="Z140" s="186">
        <v>157</v>
      </c>
      <c r="AA140" s="191"/>
      <c r="AB140" s="191"/>
      <c r="AC140" s="191"/>
      <c r="AD140" s="191"/>
      <c r="AE140" s="191"/>
      <c r="AF140" s="191"/>
      <c r="AG140" s="191"/>
      <c r="AH140" s="191"/>
      <c r="AI140" s="191"/>
      <c r="AJ140" s="191"/>
      <c r="AK140" s="191"/>
      <c r="AL140" s="191"/>
      <c r="AM140" s="191"/>
      <c r="AN140" s="191"/>
      <c r="AO140" s="191"/>
      <c r="AP140" s="191"/>
      <c r="AQ140" s="191"/>
      <c r="AR140" s="191"/>
      <c r="AS140" s="191"/>
      <c r="AT140" s="191"/>
      <c r="AU140" s="191"/>
      <c r="AV140" s="183" t="str">
        <f>IFERROR(INDEX(prosjekttema_og_tittel[tema inngår i prosjektsøknad],MATCH(AD140,prosjekttema_og_tittel[rowId - prosjekttema],0)),"")</f>
        <v/>
      </c>
      <c r="AW140" s="183" t="str">
        <f>IFERROR(INDEX(prosjekttema_og_tittel[prosjekttema inngår i prosjektsøknad som har fått innvilgede midler],MATCH(AD140,prosjekttema_og_tittel[rowId - prosjekttema],0)),"")</f>
        <v/>
      </c>
      <c r="AX140" s="200" t="str">
        <f>IFERROR(INDEX($T$13:$T$76,MATCH('backend (Ikke rør)'!$AD140,$Q$13:$Q$76,0)),"")</f>
        <v>Måloppnåelse (antall ansatte)</v>
      </c>
      <c r="AY140" s="200">
        <f>IFERROR(INDEX($U$13:$U$76,MATCH('backend (Ikke rør)'!$AD140,$Q$13:$Q$76,0)),"")</f>
        <v>0</v>
      </c>
      <c r="AZ140" s="200">
        <f>IFERROR(INDEX($V$13:$V$76,MATCH('backend (Ikke rør)'!$AD140,$Q$13:$Q$76,0)),"")</f>
        <v>0</v>
      </c>
      <c r="BA140" s="183">
        <f>IFERROR(INDEX($V$79:$V$107,MATCH('backend (Ikke rør)'!$AD140,$Q$79:$Q$107,0)),"")</f>
        <v>0</v>
      </c>
      <c r="BB140" s="183">
        <f>IFERROR(INDEX($W$79:$W$107,MATCH('backend (Ikke rør)'!$AD140,$Q$79:$Q$107,0)),"")</f>
        <v>0</v>
      </c>
      <c r="BC140" s="188" t="b">
        <f t="shared" si="3"/>
        <v>0</v>
      </c>
    </row>
    <row r="141" spans="16:55" x14ac:dyDescent="0.25">
      <c r="Z141" s="186">
        <v>158</v>
      </c>
      <c r="AA141" s="191"/>
      <c r="AB141" s="191"/>
      <c r="AC141" s="191"/>
      <c r="AD141" s="191"/>
      <c r="AE141" s="191"/>
      <c r="AF141" s="191"/>
      <c r="AG141" s="191"/>
      <c r="AH141" s="191"/>
      <c r="AI141" s="191"/>
      <c r="AJ141" s="191"/>
      <c r="AK141" s="191"/>
      <c r="AL141" s="191"/>
      <c r="AM141" s="191"/>
      <c r="AN141" s="191"/>
      <c r="AO141" s="191"/>
      <c r="AP141" s="191"/>
      <c r="AQ141" s="191"/>
      <c r="AR141" s="191"/>
      <c r="AS141" s="191"/>
      <c r="AT141" s="191"/>
      <c r="AU141" s="191"/>
      <c r="AV141" s="183" t="str">
        <f>IFERROR(INDEX(prosjekttema_og_tittel[tema inngår i prosjektsøknad],MATCH(AD141,prosjekttema_og_tittel[rowId - prosjekttema],0)),"")</f>
        <v/>
      </c>
      <c r="AW141" s="183" t="str">
        <f>IFERROR(INDEX(prosjekttema_og_tittel[prosjekttema inngår i prosjektsøknad som har fått innvilgede midler],MATCH(AD141,prosjekttema_og_tittel[rowId - prosjekttema],0)),"")</f>
        <v/>
      </c>
      <c r="AX141" s="200" t="str">
        <f>IFERROR(INDEX($T$13:$T$76,MATCH('backend (Ikke rør)'!$AD141,$Q$13:$Q$76,0)),"")</f>
        <v>Måloppnåelse (antall ansatte)</v>
      </c>
      <c r="AY141" s="200">
        <f>IFERROR(INDEX($U$13:$U$76,MATCH('backend (Ikke rør)'!$AD141,$Q$13:$Q$76,0)),"")</f>
        <v>0</v>
      </c>
      <c r="AZ141" s="200">
        <f>IFERROR(INDEX($V$13:$V$76,MATCH('backend (Ikke rør)'!$AD141,$Q$13:$Q$76,0)),"")</f>
        <v>0</v>
      </c>
      <c r="BA141" s="183">
        <f>IFERROR(INDEX($V$79:$V$107,MATCH('backend (Ikke rør)'!$AD141,$Q$79:$Q$107,0)),"")</f>
        <v>0</v>
      </c>
      <c r="BB141" s="183">
        <f>IFERROR(INDEX($W$79:$W$107,MATCH('backend (Ikke rør)'!$AD141,$Q$79:$Q$107,0)),"")</f>
        <v>0</v>
      </c>
      <c r="BC141" s="188" t="b">
        <f t="shared" si="3"/>
        <v>0</v>
      </c>
    </row>
    <row r="142" spans="16:55" x14ac:dyDescent="0.25">
      <c r="Z142" s="186">
        <v>159</v>
      </c>
      <c r="AA142" s="191"/>
      <c r="AB142" s="191"/>
      <c r="AC142" s="191"/>
      <c r="AD142" s="191"/>
      <c r="AE142" s="191"/>
      <c r="AF142" s="191"/>
      <c r="AG142" s="191"/>
      <c r="AH142" s="191"/>
      <c r="AI142" s="191"/>
      <c r="AJ142" s="191"/>
      <c r="AK142" s="191"/>
      <c r="AL142" s="191"/>
      <c r="AM142" s="191"/>
      <c r="AN142" s="191"/>
      <c r="AO142" s="191"/>
      <c r="AP142" s="191"/>
      <c r="AQ142" s="191"/>
      <c r="AR142" s="191"/>
      <c r="AS142" s="191"/>
      <c r="AT142" s="191"/>
      <c r="AU142" s="191"/>
      <c r="AV142" s="183" t="str">
        <f>IFERROR(INDEX(prosjekttema_og_tittel[tema inngår i prosjektsøknad],MATCH(AD142,prosjekttema_og_tittel[rowId - prosjekttema],0)),"")</f>
        <v/>
      </c>
      <c r="AW142" s="183" t="str">
        <f>IFERROR(INDEX(prosjekttema_og_tittel[prosjekttema inngår i prosjektsøknad som har fått innvilgede midler],MATCH(AD142,prosjekttema_og_tittel[rowId - prosjekttema],0)),"")</f>
        <v/>
      </c>
      <c r="AX142" s="200" t="str">
        <f>IFERROR(INDEX($T$13:$T$76,MATCH('backend (Ikke rør)'!$AD142,$Q$13:$Q$76,0)),"")</f>
        <v>Måloppnåelse (antall ansatte)</v>
      </c>
      <c r="AY142" s="200">
        <f>IFERROR(INDEX($U$13:$U$76,MATCH('backend (Ikke rør)'!$AD142,$Q$13:$Q$76,0)),"")</f>
        <v>0</v>
      </c>
      <c r="AZ142" s="200">
        <f>IFERROR(INDEX($V$13:$V$76,MATCH('backend (Ikke rør)'!$AD142,$Q$13:$Q$76,0)),"")</f>
        <v>0</v>
      </c>
      <c r="BA142" s="183">
        <f>IFERROR(INDEX($V$79:$V$107,MATCH('backend (Ikke rør)'!$AD142,$Q$79:$Q$107,0)),"")</f>
        <v>0</v>
      </c>
      <c r="BB142" s="183">
        <f>IFERROR(INDEX($W$79:$W$107,MATCH('backend (Ikke rør)'!$AD142,$Q$79:$Q$107,0)),"")</f>
        <v>0</v>
      </c>
      <c r="BC142" s="188" t="b">
        <f t="shared" si="3"/>
        <v>0</v>
      </c>
    </row>
    <row r="143" spans="16:55" x14ac:dyDescent="0.25">
      <c r="Z143" s="186">
        <v>160</v>
      </c>
      <c r="AA143" s="191"/>
      <c r="AB143" s="191"/>
      <c r="AC143" s="191"/>
      <c r="AD143" s="191"/>
      <c r="AE143" s="191"/>
      <c r="AF143" s="191"/>
      <c r="AG143" s="191"/>
      <c r="AH143" s="191"/>
      <c r="AI143" s="191"/>
      <c r="AJ143" s="191"/>
      <c r="AK143" s="191"/>
      <c r="AL143" s="191"/>
      <c r="AM143" s="191"/>
      <c r="AN143" s="191"/>
      <c r="AO143" s="191"/>
      <c r="AP143" s="191"/>
      <c r="AQ143" s="191"/>
      <c r="AR143" s="191"/>
      <c r="AS143" s="191"/>
      <c r="AT143" s="191"/>
      <c r="AU143" s="191"/>
      <c r="AV143" s="183" t="str">
        <f>IFERROR(INDEX(prosjekttema_og_tittel[tema inngår i prosjektsøknad],MATCH(AD143,prosjekttema_og_tittel[rowId - prosjekttema],0)),"")</f>
        <v/>
      </c>
      <c r="AW143" s="183" t="str">
        <f>IFERROR(INDEX(prosjekttema_og_tittel[prosjekttema inngår i prosjektsøknad som har fått innvilgede midler],MATCH(AD143,prosjekttema_og_tittel[rowId - prosjekttema],0)),"")</f>
        <v/>
      </c>
      <c r="AX143" s="200" t="str">
        <f>IFERROR(INDEX($T$13:$T$76,MATCH('backend (Ikke rør)'!$AD143,$Q$13:$Q$76,0)),"")</f>
        <v>Måloppnåelse (antall ansatte)</v>
      </c>
      <c r="AY143" s="200">
        <f>IFERROR(INDEX($U$13:$U$76,MATCH('backend (Ikke rør)'!$AD143,$Q$13:$Q$76,0)),"")</f>
        <v>0</v>
      </c>
      <c r="AZ143" s="200">
        <f>IFERROR(INDEX($V$13:$V$76,MATCH('backend (Ikke rør)'!$AD143,$Q$13:$Q$76,0)),"")</f>
        <v>0</v>
      </c>
      <c r="BA143" s="183">
        <f>IFERROR(INDEX($V$79:$V$107,MATCH('backend (Ikke rør)'!$AD143,$Q$79:$Q$107,0)),"")</f>
        <v>0</v>
      </c>
      <c r="BB143" s="183">
        <f>IFERROR(INDEX($W$79:$W$107,MATCH('backend (Ikke rør)'!$AD143,$Q$79:$Q$107,0)),"")</f>
        <v>0</v>
      </c>
      <c r="BC143" s="188" t="b">
        <f t="shared" si="3"/>
        <v>0</v>
      </c>
    </row>
    <row r="144" spans="16:55" x14ac:dyDescent="0.25">
      <c r="Z144" s="186">
        <v>161</v>
      </c>
      <c r="AA144" s="191"/>
      <c r="AB144" s="191"/>
      <c r="AC144" s="191"/>
      <c r="AD144" s="191"/>
      <c r="AE144" s="191"/>
      <c r="AF144" s="191"/>
      <c r="AG144" s="191"/>
      <c r="AH144" s="191"/>
      <c r="AI144" s="191"/>
      <c r="AJ144" s="191"/>
      <c r="AK144" s="191"/>
      <c r="AL144" s="191"/>
      <c r="AM144" s="191"/>
      <c r="AN144" s="191"/>
      <c r="AO144" s="191"/>
      <c r="AP144" s="191"/>
      <c r="AQ144" s="191"/>
      <c r="AR144" s="191"/>
      <c r="AS144" s="191"/>
      <c r="AT144" s="191"/>
      <c r="AU144" s="191"/>
      <c r="AV144" s="183" t="str">
        <f>IFERROR(INDEX(prosjekttema_og_tittel[tema inngår i prosjektsøknad],MATCH(AD144,prosjekttema_og_tittel[rowId - prosjekttema],0)),"")</f>
        <v/>
      </c>
      <c r="AW144" s="183" t="str">
        <f>IFERROR(INDEX(prosjekttema_og_tittel[prosjekttema inngår i prosjektsøknad som har fått innvilgede midler],MATCH(AD144,prosjekttema_og_tittel[rowId - prosjekttema],0)),"")</f>
        <v/>
      </c>
      <c r="AX144" s="200" t="str">
        <f>IFERROR(INDEX($T$13:$T$76,MATCH('backend (Ikke rør)'!$AD144,$Q$13:$Q$76,0)),"")</f>
        <v>Måloppnåelse (antall ansatte)</v>
      </c>
      <c r="AY144" s="200">
        <f>IFERROR(INDEX($U$13:$U$76,MATCH('backend (Ikke rør)'!$AD144,$Q$13:$Q$76,0)),"")</f>
        <v>0</v>
      </c>
      <c r="AZ144" s="200">
        <f>IFERROR(INDEX($V$13:$V$76,MATCH('backend (Ikke rør)'!$AD144,$Q$13:$Q$76,0)),"")</f>
        <v>0</v>
      </c>
      <c r="BA144" s="183">
        <f>IFERROR(INDEX($V$79:$V$107,MATCH('backend (Ikke rør)'!$AD144,$Q$79:$Q$107,0)),"")</f>
        <v>0</v>
      </c>
      <c r="BB144" s="183">
        <f>IFERROR(INDEX($W$79:$W$107,MATCH('backend (Ikke rør)'!$AD144,$Q$79:$Q$107,0)),"")</f>
        <v>0</v>
      </c>
      <c r="BC144" s="188" t="b">
        <f t="shared" si="3"/>
        <v>0</v>
      </c>
    </row>
    <row r="145" spans="26:55" x14ac:dyDescent="0.25">
      <c r="Z145" s="186">
        <v>162</v>
      </c>
      <c r="AA145" s="191"/>
      <c r="AB145" s="191"/>
      <c r="AC145" s="191"/>
      <c r="AD145" s="191"/>
      <c r="AE145" s="191"/>
      <c r="AF145" s="191"/>
      <c r="AG145" s="191"/>
      <c r="AH145" s="191"/>
      <c r="AI145" s="191"/>
      <c r="AJ145" s="191"/>
      <c r="AK145" s="191"/>
      <c r="AL145" s="191"/>
      <c r="AM145" s="191"/>
      <c r="AN145" s="191"/>
      <c r="AO145" s="191"/>
      <c r="AP145" s="191"/>
      <c r="AQ145" s="191"/>
      <c r="AR145" s="191"/>
      <c r="AS145" s="191"/>
      <c r="AT145" s="191"/>
      <c r="AU145" s="191"/>
      <c r="AV145" s="183" t="str">
        <f>IFERROR(INDEX(prosjekttema_og_tittel[tema inngår i prosjektsøknad],MATCH(AD145,prosjekttema_og_tittel[rowId - prosjekttema],0)),"")</f>
        <v/>
      </c>
      <c r="AW145" s="183" t="str">
        <f>IFERROR(INDEX(prosjekttema_og_tittel[prosjekttema inngår i prosjektsøknad som har fått innvilgede midler],MATCH(AD145,prosjekttema_og_tittel[rowId - prosjekttema],0)),"")</f>
        <v/>
      </c>
      <c r="AX145" s="200" t="str">
        <f>IFERROR(INDEX($T$13:$T$76,MATCH('backend (Ikke rør)'!$AD145,$Q$13:$Q$76,0)),"")</f>
        <v>Måloppnåelse (antall ansatte)</v>
      </c>
      <c r="AY145" s="200">
        <f>IFERROR(INDEX($U$13:$U$76,MATCH('backend (Ikke rør)'!$AD145,$Q$13:$Q$76,0)),"")</f>
        <v>0</v>
      </c>
      <c r="AZ145" s="200">
        <f>IFERROR(INDEX($V$13:$V$76,MATCH('backend (Ikke rør)'!$AD145,$Q$13:$Q$76,0)),"")</f>
        <v>0</v>
      </c>
      <c r="BA145" s="183">
        <f>IFERROR(INDEX($V$79:$V$107,MATCH('backend (Ikke rør)'!$AD145,$Q$79:$Q$107,0)),"")</f>
        <v>0</v>
      </c>
      <c r="BB145" s="183">
        <f>IFERROR(INDEX($W$79:$W$107,MATCH('backend (Ikke rør)'!$AD145,$Q$79:$Q$107,0)),"")</f>
        <v>0</v>
      </c>
      <c r="BC145" s="188" t="b">
        <f t="shared" si="3"/>
        <v>0</v>
      </c>
    </row>
    <row r="146" spans="26:55" x14ac:dyDescent="0.25">
      <c r="Z146" s="186">
        <v>163</v>
      </c>
      <c r="AA146" s="191"/>
      <c r="AB146" s="191"/>
      <c r="AC146" s="191"/>
      <c r="AD146" s="191"/>
      <c r="AE146" s="191"/>
      <c r="AF146" s="191"/>
      <c r="AG146" s="191"/>
      <c r="AH146" s="191"/>
      <c r="AI146" s="191"/>
      <c r="AJ146" s="191"/>
      <c r="AK146" s="191"/>
      <c r="AL146" s="191"/>
      <c r="AM146" s="191"/>
      <c r="AN146" s="191"/>
      <c r="AO146" s="191"/>
      <c r="AP146" s="191"/>
      <c r="AQ146" s="191"/>
      <c r="AR146" s="191"/>
      <c r="AS146" s="191"/>
      <c r="AT146" s="191"/>
      <c r="AU146" s="191"/>
      <c r="AV146" s="183" t="str">
        <f>IFERROR(INDEX(prosjekttema_og_tittel[tema inngår i prosjektsøknad],MATCH(AD146,prosjekttema_og_tittel[rowId - prosjekttema],0)),"")</f>
        <v/>
      </c>
      <c r="AW146" s="183" t="str">
        <f>IFERROR(INDEX(prosjekttema_og_tittel[prosjekttema inngår i prosjektsøknad som har fått innvilgede midler],MATCH(AD146,prosjekttema_og_tittel[rowId - prosjekttema],0)),"")</f>
        <v/>
      </c>
      <c r="AX146" s="200" t="str">
        <f>IFERROR(INDEX($T$13:$T$76,MATCH('backend (Ikke rør)'!$AD146,$Q$13:$Q$76,0)),"")</f>
        <v>Måloppnåelse (antall ansatte)</v>
      </c>
      <c r="AY146" s="200">
        <f>IFERROR(INDEX($U$13:$U$76,MATCH('backend (Ikke rør)'!$AD146,$Q$13:$Q$76,0)),"")</f>
        <v>0</v>
      </c>
      <c r="AZ146" s="200">
        <f>IFERROR(INDEX($V$13:$V$76,MATCH('backend (Ikke rør)'!$AD146,$Q$13:$Q$76,0)),"")</f>
        <v>0</v>
      </c>
      <c r="BA146" s="183">
        <f>IFERROR(INDEX($V$79:$V$107,MATCH('backend (Ikke rør)'!$AD146,$Q$79:$Q$107,0)),"")</f>
        <v>0</v>
      </c>
      <c r="BB146" s="183">
        <f>IFERROR(INDEX($W$79:$W$107,MATCH('backend (Ikke rør)'!$AD146,$Q$79:$Q$107,0)),"")</f>
        <v>0</v>
      </c>
      <c r="BC146" s="188" t="b">
        <f t="shared" si="3"/>
        <v>0</v>
      </c>
    </row>
    <row r="147" spans="26:55" x14ac:dyDescent="0.25">
      <c r="Z147" s="186">
        <v>164</v>
      </c>
      <c r="AA147" s="191"/>
      <c r="AB147" s="191"/>
      <c r="AC147" s="191"/>
      <c r="AD147" s="191"/>
      <c r="AE147" s="191"/>
      <c r="AF147" s="191"/>
      <c r="AG147" s="191"/>
      <c r="AH147" s="191"/>
      <c r="AI147" s="191"/>
      <c r="AJ147" s="191"/>
      <c r="AK147" s="191"/>
      <c r="AL147" s="191"/>
      <c r="AM147" s="191"/>
      <c r="AN147" s="191"/>
      <c r="AO147" s="191"/>
      <c r="AP147" s="191"/>
      <c r="AQ147" s="191"/>
      <c r="AR147" s="191"/>
      <c r="AS147" s="191"/>
      <c r="AT147" s="191"/>
      <c r="AU147" s="191"/>
      <c r="AV147" s="183" t="str">
        <f>IFERROR(INDEX(prosjekttema_og_tittel[tema inngår i prosjektsøknad],MATCH(AD147,prosjekttema_og_tittel[rowId - prosjekttema],0)),"")</f>
        <v/>
      </c>
      <c r="AW147" s="183" t="str">
        <f>IFERROR(INDEX(prosjekttema_og_tittel[prosjekttema inngår i prosjektsøknad som har fått innvilgede midler],MATCH(AD147,prosjekttema_og_tittel[rowId - prosjekttema],0)),"")</f>
        <v/>
      </c>
      <c r="AX147" s="200" t="str">
        <f>IFERROR(INDEX($T$13:$T$76,MATCH('backend (Ikke rør)'!$AD147,$Q$13:$Q$76,0)),"")</f>
        <v>Måloppnåelse (antall ansatte)</v>
      </c>
      <c r="AY147" s="200">
        <f>IFERROR(INDEX($U$13:$U$76,MATCH('backend (Ikke rør)'!$AD147,$Q$13:$Q$76,0)),"")</f>
        <v>0</v>
      </c>
      <c r="AZ147" s="200">
        <f>IFERROR(INDEX($V$13:$V$76,MATCH('backend (Ikke rør)'!$AD147,$Q$13:$Q$76,0)),"")</f>
        <v>0</v>
      </c>
      <c r="BA147" s="183">
        <f>IFERROR(INDEX($V$79:$V$107,MATCH('backend (Ikke rør)'!$AD147,$Q$79:$Q$107,0)),"")</f>
        <v>0</v>
      </c>
      <c r="BB147" s="183">
        <f>IFERROR(INDEX($W$79:$W$107,MATCH('backend (Ikke rør)'!$AD147,$Q$79:$Q$107,0)),"")</f>
        <v>0</v>
      </c>
      <c r="BC147" s="188" t="b">
        <f t="shared" si="3"/>
        <v>0</v>
      </c>
    </row>
    <row r="148" spans="26:55" x14ac:dyDescent="0.25">
      <c r="Z148" s="186">
        <v>165</v>
      </c>
      <c r="AA148" s="191"/>
      <c r="AB148" s="191"/>
      <c r="AC148" s="191"/>
      <c r="AD148" s="191"/>
      <c r="AE148" s="191"/>
      <c r="AF148" s="191"/>
      <c r="AG148" s="191"/>
      <c r="AH148" s="191"/>
      <c r="AI148" s="191"/>
      <c r="AJ148" s="191"/>
      <c r="AK148" s="191"/>
      <c r="AL148" s="191"/>
      <c r="AM148" s="191"/>
      <c r="AN148" s="191"/>
      <c r="AO148" s="191"/>
      <c r="AP148" s="191"/>
      <c r="AQ148" s="191"/>
      <c r="AR148" s="191"/>
      <c r="AS148" s="191"/>
      <c r="AT148" s="191"/>
      <c r="AU148" s="191"/>
      <c r="AV148" s="183" t="str">
        <f>IFERROR(INDEX(prosjekttema_og_tittel[tema inngår i prosjektsøknad],MATCH(AD148,prosjekttema_og_tittel[rowId - prosjekttema],0)),"")</f>
        <v/>
      </c>
      <c r="AW148" s="183" t="str">
        <f>IFERROR(INDEX(prosjekttema_og_tittel[prosjekttema inngår i prosjektsøknad som har fått innvilgede midler],MATCH(AD148,prosjekttema_og_tittel[rowId - prosjekttema],0)),"")</f>
        <v/>
      </c>
      <c r="AX148" s="200" t="str">
        <f>IFERROR(INDEX($T$13:$T$76,MATCH('backend (Ikke rør)'!$AD148,$Q$13:$Q$76,0)),"")</f>
        <v>Måloppnåelse (antall ansatte)</v>
      </c>
      <c r="AY148" s="200">
        <f>IFERROR(INDEX($U$13:$U$76,MATCH('backend (Ikke rør)'!$AD148,$Q$13:$Q$76,0)),"")</f>
        <v>0</v>
      </c>
      <c r="AZ148" s="200">
        <f>IFERROR(INDEX($V$13:$V$76,MATCH('backend (Ikke rør)'!$AD148,$Q$13:$Q$76,0)),"")</f>
        <v>0</v>
      </c>
      <c r="BA148" s="183">
        <f>IFERROR(INDEX($V$79:$V$107,MATCH('backend (Ikke rør)'!$AD148,$Q$79:$Q$107,0)),"")</f>
        <v>0</v>
      </c>
      <c r="BB148" s="183">
        <f>IFERROR(INDEX($W$79:$W$107,MATCH('backend (Ikke rør)'!$AD148,$Q$79:$Q$107,0)),"")</f>
        <v>0</v>
      </c>
      <c r="BC148" s="188" t="b">
        <f t="shared" si="3"/>
        <v>0</v>
      </c>
    </row>
    <row r="149" spans="26:55" x14ac:dyDescent="0.25">
      <c r="Z149" s="186">
        <v>166</v>
      </c>
      <c r="AA149" s="191"/>
      <c r="AB149" s="191"/>
      <c r="AC149" s="191"/>
      <c r="AD149" s="191"/>
      <c r="AE149" s="191"/>
      <c r="AF149" s="191"/>
      <c r="AG149" s="191"/>
      <c r="AH149" s="191"/>
      <c r="AI149" s="191"/>
      <c r="AJ149" s="191"/>
      <c r="AK149" s="191"/>
      <c r="AL149" s="191"/>
      <c r="AM149" s="191"/>
      <c r="AN149" s="191"/>
      <c r="AO149" s="191"/>
      <c r="AP149" s="191"/>
      <c r="AQ149" s="191"/>
      <c r="AR149" s="191"/>
      <c r="AS149" s="191"/>
      <c r="AT149" s="191"/>
      <c r="AU149" s="191"/>
      <c r="AV149" s="183" t="str">
        <f>IFERROR(INDEX(prosjekttema_og_tittel[tema inngår i prosjektsøknad],MATCH(AD149,prosjekttema_og_tittel[rowId - prosjekttema],0)),"")</f>
        <v/>
      </c>
      <c r="AW149" s="183" t="str">
        <f>IFERROR(INDEX(prosjekttema_og_tittel[prosjekttema inngår i prosjektsøknad som har fått innvilgede midler],MATCH(AD149,prosjekttema_og_tittel[rowId - prosjekttema],0)),"")</f>
        <v/>
      </c>
      <c r="AX149" s="200" t="str">
        <f>IFERROR(INDEX($T$13:$T$76,MATCH('backend (Ikke rør)'!$AD149,$Q$13:$Q$76,0)),"")</f>
        <v>Måloppnåelse (antall ansatte)</v>
      </c>
      <c r="AY149" s="200">
        <f>IFERROR(INDEX($U$13:$U$76,MATCH('backend (Ikke rør)'!$AD149,$Q$13:$Q$76,0)),"")</f>
        <v>0</v>
      </c>
      <c r="AZ149" s="200">
        <f>IFERROR(INDEX($V$13:$V$76,MATCH('backend (Ikke rør)'!$AD149,$Q$13:$Q$76,0)),"")</f>
        <v>0</v>
      </c>
      <c r="BA149" s="183">
        <f>IFERROR(INDEX($V$79:$V$107,MATCH('backend (Ikke rør)'!$AD149,$Q$79:$Q$107,0)),"")</f>
        <v>0</v>
      </c>
      <c r="BB149" s="183">
        <f>IFERROR(INDEX($W$79:$W$107,MATCH('backend (Ikke rør)'!$AD149,$Q$79:$Q$107,0)),"")</f>
        <v>0</v>
      </c>
      <c r="BC149" s="188" t="b">
        <f t="shared" si="3"/>
        <v>0</v>
      </c>
    </row>
    <row r="150" spans="26:55" x14ac:dyDescent="0.25">
      <c r="Z150" s="186">
        <v>167</v>
      </c>
      <c r="AA150" s="191"/>
      <c r="AB150" s="191"/>
      <c r="AC150" s="191"/>
      <c r="AD150" s="191"/>
      <c r="AE150" s="191"/>
      <c r="AF150" s="191"/>
      <c r="AG150" s="191"/>
      <c r="AH150" s="191"/>
      <c r="AI150" s="191"/>
      <c r="AJ150" s="191"/>
      <c r="AK150" s="191"/>
      <c r="AL150" s="191"/>
      <c r="AM150" s="191"/>
      <c r="AN150" s="191"/>
      <c r="AO150" s="191"/>
      <c r="AP150" s="191"/>
      <c r="AQ150" s="191"/>
      <c r="AR150" s="191"/>
      <c r="AS150" s="191"/>
      <c r="AT150" s="191"/>
      <c r="AU150" s="191"/>
      <c r="AV150" s="183" t="str">
        <f>IFERROR(INDEX(prosjekttema_og_tittel[tema inngår i prosjektsøknad],MATCH(AD150,prosjekttema_og_tittel[rowId - prosjekttema],0)),"")</f>
        <v/>
      </c>
      <c r="AW150" s="183" t="str">
        <f>IFERROR(INDEX(prosjekttema_og_tittel[prosjekttema inngår i prosjektsøknad som har fått innvilgede midler],MATCH(AD150,prosjekttema_og_tittel[rowId - prosjekttema],0)),"")</f>
        <v/>
      </c>
      <c r="AX150" s="200" t="str">
        <f>IFERROR(INDEX($T$13:$T$76,MATCH('backend (Ikke rør)'!$AD150,$Q$13:$Q$76,0)),"")</f>
        <v>Måloppnåelse (antall ansatte)</v>
      </c>
      <c r="AY150" s="200">
        <f>IFERROR(INDEX($U$13:$U$76,MATCH('backend (Ikke rør)'!$AD150,$Q$13:$Q$76,0)),"")</f>
        <v>0</v>
      </c>
      <c r="AZ150" s="200">
        <f>IFERROR(INDEX($V$13:$V$76,MATCH('backend (Ikke rør)'!$AD150,$Q$13:$Q$76,0)),"")</f>
        <v>0</v>
      </c>
      <c r="BA150" s="183">
        <f>IFERROR(INDEX($V$79:$V$107,MATCH('backend (Ikke rør)'!$AD150,$Q$79:$Q$107,0)),"")</f>
        <v>0</v>
      </c>
      <c r="BB150" s="183">
        <f>IFERROR(INDEX($W$79:$W$107,MATCH('backend (Ikke rør)'!$AD150,$Q$79:$Q$107,0)),"")</f>
        <v>0</v>
      </c>
      <c r="BC150" s="188" t="b">
        <f t="shared" ref="BC150:BC213" si="4">NOT(ISBLANK(AA150))</f>
        <v>0</v>
      </c>
    </row>
    <row r="151" spans="26:55" x14ac:dyDescent="0.25">
      <c r="Z151" s="186">
        <v>168</v>
      </c>
      <c r="AA151" s="191"/>
      <c r="AB151" s="191"/>
      <c r="AC151" s="191"/>
      <c r="AD151" s="191"/>
      <c r="AE151" s="191"/>
      <c r="AF151" s="191"/>
      <c r="AG151" s="191"/>
      <c r="AH151" s="191"/>
      <c r="AI151" s="191"/>
      <c r="AJ151" s="191"/>
      <c r="AK151" s="191"/>
      <c r="AL151" s="191"/>
      <c r="AM151" s="191"/>
      <c r="AN151" s="191"/>
      <c r="AO151" s="191"/>
      <c r="AP151" s="191"/>
      <c r="AQ151" s="191"/>
      <c r="AR151" s="191"/>
      <c r="AS151" s="191"/>
      <c r="AT151" s="191"/>
      <c r="AU151" s="191"/>
      <c r="AV151" s="183" t="str">
        <f>IFERROR(INDEX(prosjekttema_og_tittel[tema inngår i prosjektsøknad],MATCH(AD151,prosjekttema_og_tittel[rowId - prosjekttema],0)),"")</f>
        <v/>
      </c>
      <c r="AW151" s="183" t="str">
        <f>IFERROR(INDEX(prosjekttema_og_tittel[prosjekttema inngår i prosjektsøknad som har fått innvilgede midler],MATCH(AD151,prosjekttema_og_tittel[rowId - prosjekttema],0)),"")</f>
        <v/>
      </c>
      <c r="AX151" s="200" t="str">
        <f>IFERROR(INDEX($T$13:$T$76,MATCH('backend (Ikke rør)'!$AD151,$Q$13:$Q$76,0)),"")</f>
        <v>Måloppnåelse (antall ansatte)</v>
      </c>
      <c r="AY151" s="200">
        <f>IFERROR(INDEX($U$13:$U$76,MATCH('backend (Ikke rør)'!$AD151,$Q$13:$Q$76,0)),"")</f>
        <v>0</v>
      </c>
      <c r="AZ151" s="200">
        <f>IFERROR(INDEX($V$13:$V$76,MATCH('backend (Ikke rør)'!$AD151,$Q$13:$Q$76,0)),"")</f>
        <v>0</v>
      </c>
      <c r="BA151" s="183">
        <f>IFERROR(INDEX($V$79:$V$107,MATCH('backend (Ikke rør)'!$AD151,$Q$79:$Q$107,0)),"")</f>
        <v>0</v>
      </c>
      <c r="BB151" s="183">
        <f>IFERROR(INDEX($W$79:$W$107,MATCH('backend (Ikke rør)'!$AD151,$Q$79:$Q$107,0)),"")</f>
        <v>0</v>
      </c>
      <c r="BC151" s="188" t="b">
        <f t="shared" si="4"/>
        <v>0</v>
      </c>
    </row>
    <row r="152" spans="26:55" x14ac:dyDescent="0.25">
      <c r="Z152" s="186">
        <v>169</v>
      </c>
      <c r="AA152" s="191"/>
      <c r="AB152" s="191"/>
      <c r="AC152" s="191"/>
      <c r="AD152" s="191"/>
      <c r="AE152" s="191"/>
      <c r="AF152" s="191"/>
      <c r="AG152" s="191"/>
      <c r="AH152" s="191"/>
      <c r="AI152" s="191"/>
      <c r="AJ152" s="191"/>
      <c r="AK152" s="191"/>
      <c r="AL152" s="191"/>
      <c r="AM152" s="191"/>
      <c r="AN152" s="191"/>
      <c r="AO152" s="191"/>
      <c r="AP152" s="191"/>
      <c r="AQ152" s="191"/>
      <c r="AR152" s="191"/>
      <c r="AS152" s="191"/>
      <c r="AT152" s="191"/>
      <c r="AU152" s="191"/>
      <c r="AV152" s="183" t="str">
        <f>IFERROR(INDEX(prosjekttema_og_tittel[tema inngår i prosjektsøknad],MATCH(AD152,prosjekttema_og_tittel[rowId - prosjekttema],0)),"")</f>
        <v/>
      </c>
      <c r="AW152" s="183" t="str">
        <f>IFERROR(INDEX(prosjekttema_og_tittel[prosjekttema inngår i prosjektsøknad som har fått innvilgede midler],MATCH(AD152,prosjekttema_og_tittel[rowId - prosjekttema],0)),"")</f>
        <v/>
      </c>
      <c r="AX152" s="200" t="str">
        <f>IFERROR(INDEX($T$13:$T$76,MATCH('backend (Ikke rør)'!$AD152,$Q$13:$Q$76,0)),"")</f>
        <v>Måloppnåelse (antall ansatte)</v>
      </c>
      <c r="AY152" s="200">
        <f>IFERROR(INDEX($U$13:$U$76,MATCH('backend (Ikke rør)'!$AD152,$Q$13:$Q$76,0)),"")</f>
        <v>0</v>
      </c>
      <c r="AZ152" s="200">
        <f>IFERROR(INDEX($V$13:$V$76,MATCH('backend (Ikke rør)'!$AD152,$Q$13:$Q$76,0)),"")</f>
        <v>0</v>
      </c>
      <c r="BA152" s="183">
        <f>IFERROR(INDEX($V$79:$V$107,MATCH('backend (Ikke rør)'!$AD152,$Q$79:$Q$107,0)),"")</f>
        <v>0</v>
      </c>
      <c r="BB152" s="183">
        <f>IFERROR(INDEX($W$79:$W$107,MATCH('backend (Ikke rør)'!$AD152,$Q$79:$Q$107,0)),"")</f>
        <v>0</v>
      </c>
      <c r="BC152" s="188" t="b">
        <f t="shared" si="4"/>
        <v>0</v>
      </c>
    </row>
    <row r="153" spans="26:55" x14ac:dyDescent="0.25">
      <c r="Z153" s="186">
        <v>170</v>
      </c>
      <c r="AA153" s="191"/>
      <c r="AB153" s="191"/>
      <c r="AC153" s="191"/>
      <c r="AD153" s="191"/>
      <c r="AE153" s="191"/>
      <c r="AF153" s="191"/>
      <c r="AG153" s="191"/>
      <c r="AH153" s="191"/>
      <c r="AI153" s="191"/>
      <c r="AJ153" s="191"/>
      <c r="AK153" s="191"/>
      <c r="AL153" s="191"/>
      <c r="AM153" s="191"/>
      <c r="AN153" s="191"/>
      <c r="AO153" s="191"/>
      <c r="AP153" s="191"/>
      <c r="AQ153" s="191"/>
      <c r="AR153" s="191"/>
      <c r="AS153" s="191"/>
      <c r="AT153" s="191"/>
      <c r="AU153" s="191"/>
      <c r="AV153" s="183" t="str">
        <f>IFERROR(INDEX(prosjekttema_og_tittel[tema inngår i prosjektsøknad],MATCH(AD153,prosjekttema_og_tittel[rowId - prosjekttema],0)),"")</f>
        <v/>
      </c>
      <c r="AW153" s="183" t="str">
        <f>IFERROR(INDEX(prosjekttema_og_tittel[prosjekttema inngår i prosjektsøknad som har fått innvilgede midler],MATCH(AD153,prosjekttema_og_tittel[rowId - prosjekttema],0)),"")</f>
        <v/>
      </c>
      <c r="AX153" s="200" t="str">
        <f>IFERROR(INDEX($T$13:$T$76,MATCH('backend (Ikke rør)'!$AD153,$Q$13:$Q$76,0)),"")</f>
        <v>Måloppnåelse (antall ansatte)</v>
      </c>
      <c r="AY153" s="200">
        <f>IFERROR(INDEX($U$13:$U$76,MATCH('backend (Ikke rør)'!$AD153,$Q$13:$Q$76,0)),"")</f>
        <v>0</v>
      </c>
      <c r="AZ153" s="200">
        <f>IFERROR(INDEX($V$13:$V$76,MATCH('backend (Ikke rør)'!$AD153,$Q$13:$Q$76,0)),"")</f>
        <v>0</v>
      </c>
      <c r="BA153" s="183">
        <f>IFERROR(INDEX($V$79:$V$107,MATCH('backend (Ikke rør)'!$AD153,$Q$79:$Q$107,0)),"")</f>
        <v>0</v>
      </c>
      <c r="BB153" s="183">
        <f>IFERROR(INDEX($W$79:$W$107,MATCH('backend (Ikke rør)'!$AD153,$Q$79:$Q$107,0)),"")</f>
        <v>0</v>
      </c>
      <c r="BC153" s="188" t="b">
        <f t="shared" si="4"/>
        <v>0</v>
      </c>
    </row>
    <row r="154" spans="26:55" x14ac:dyDescent="0.25">
      <c r="Z154" s="186">
        <v>171</v>
      </c>
      <c r="AA154" s="191"/>
      <c r="AB154" s="191"/>
      <c r="AC154" s="191"/>
      <c r="AD154" s="191"/>
      <c r="AE154" s="191"/>
      <c r="AF154" s="191"/>
      <c r="AG154" s="191"/>
      <c r="AH154" s="191"/>
      <c r="AI154" s="191"/>
      <c r="AJ154" s="191"/>
      <c r="AK154" s="191"/>
      <c r="AL154" s="191"/>
      <c r="AM154" s="191"/>
      <c r="AN154" s="191"/>
      <c r="AO154" s="191"/>
      <c r="AP154" s="191"/>
      <c r="AQ154" s="191"/>
      <c r="AR154" s="191"/>
      <c r="AS154" s="191"/>
      <c r="AT154" s="191"/>
      <c r="AU154" s="191"/>
      <c r="AV154" s="183" t="str">
        <f>IFERROR(INDEX(prosjekttema_og_tittel[tema inngår i prosjektsøknad],MATCH(AD154,prosjekttema_og_tittel[rowId - prosjekttema],0)),"")</f>
        <v/>
      </c>
      <c r="AW154" s="183" t="str">
        <f>IFERROR(INDEX(prosjekttema_og_tittel[prosjekttema inngår i prosjektsøknad som har fått innvilgede midler],MATCH(AD154,prosjekttema_og_tittel[rowId - prosjekttema],0)),"")</f>
        <v/>
      </c>
      <c r="AX154" s="200" t="str">
        <f>IFERROR(INDEX($T$13:$T$76,MATCH('backend (Ikke rør)'!$AD154,$Q$13:$Q$76,0)),"")</f>
        <v>Måloppnåelse (antall ansatte)</v>
      </c>
      <c r="AY154" s="200">
        <f>IFERROR(INDEX($U$13:$U$76,MATCH('backend (Ikke rør)'!$AD154,$Q$13:$Q$76,0)),"")</f>
        <v>0</v>
      </c>
      <c r="AZ154" s="200">
        <f>IFERROR(INDEX($V$13:$V$76,MATCH('backend (Ikke rør)'!$AD154,$Q$13:$Q$76,0)),"")</f>
        <v>0</v>
      </c>
      <c r="BA154" s="183">
        <f>IFERROR(INDEX($V$79:$V$107,MATCH('backend (Ikke rør)'!$AD154,$Q$79:$Q$107,0)),"")</f>
        <v>0</v>
      </c>
      <c r="BB154" s="183">
        <f>IFERROR(INDEX($W$79:$W$107,MATCH('backend (Ikke rør)'!$AD154,$Q$79:$Q$107,0)),"")</f>
        <v>0</v>
      </c>
      <c r="BC154" s="188" t="b">
        <f t="shared" si="4"/>
        <v>0</v>
      </c>
    </row>
    <row r="155" spans="26:55" x14ac:dyDescent="0.25">
      <c r="Z155" s="186">
        <v>172</v>
      </c>
      <c r="AA155" s="191"/>
      <c r="AB155" s="191"/>
      <c r="AC155" s="191"/>
      <c r="AD155" s="191"/>
      <c r="AE155" s="191"/>
      <c r="AF155" s="191"/>
      <c r="AG155" s="191"/>
      <c r="AH155" s="191"/>
      <c r="AI155" s="191"/>
      <c r="AJ155" s="191"/>
      <c r="AK155" s="191"/>
      <c r="AL155" s="191"/>
      <c r="AM155" s="191"/>
      <c r="AN155" s="191"/>
      <c r="AO155" s="191"/>
      <c r="AP155" s="191"/>
      <c r="AQ155" s="191"/>
      <c r="AR155" s="191"/>
      <c r="AS155" s="191"/>
      <c r="AT155" s="191"/>
      <c r="AU155" s="191"/>
      <c r="AV155" s="183" t="str">
        <f>IFERROR(INDEX(prosjekttema_og_tittel[tema inngår i prosjektsøknad],MATCH(AD155,prosjekttema_og_tittel[rowId - prosjekttema],0)),"")</f>
        <v/>
      </c>
      <c r="AW155" s="183" t="str">
        <f>IFERROR(INDEX(prosjekttema_og_tittel[prosjekttema inngår i prosjektsøknad som har fått innvilgede midler],MATCH(AD155,prosjekttema_og_tittel[rowId - prosjekttema],0)),"")</f>
        <v/>
      </c>
      <c r="AX155" s="200" t="str">
        <f>IFERROR(INDEX($T$13:$T$76,MATCH('backend (Ikke rør)'!$AD155,$Q$13:$Q$76,0)),"")</f>
        <v>Måloppnåelse (antall ansatte)</v>
      </c>
      <c r="AY155" s="200">
        <f>IFERROR(INDEX($U$13:$U$76,MATCH('backend (Ikke rør)'!$AD155,$Q$13:$Q$76,0)),"")</f>
        <v>0</v>
      </c>
      <c r="AZ155" s="200">
        <f>IFERROR(INDEX($V$13:$V$76,MATCH('backend (Ikke rør)'!$AD155,$Q$13:$Q$76,0)),"")</f>
        <v>0</v>
      </c>
      <c r="BA155" s="183">
        <f>IFERROR(INDEX($V$79:$V$107,MATCH('backend (Ikke rør)'!$AD155,$Q$79:$Q$107,0)),"")</f>
        <v>0</v>
      </c>
      <c r="BB155" s="183">
        <f>IFERROR(INDEX($W$79:$W$107,MATCH('backend (Ikke rør)'!$AD155,$Q$79:$Q$107,0)),"")</f>
        <v>0</v>
      </c>
      <c r="BC155" s="188" t="b">
        <f t="shared" si="4"/>
        <v>0</v>
      </c>
    </row>
    <row r="156" spans="26:55" x14ac:dyDescent="0.25">
      <c r="Z156" s="186">
        <v>173</v>
      </c>
      <c r="AA156" s="191"/>
      <c r="AB156" s="191"/>
      <c r="AC156" s="191"/>
      <c r="AD156" s="191"/>
      <c r="AE156" s="191"/>
      <c r="AF156" s="191"/>
      <c r="AG156" s="191"/>
      <c r="AH156" s="191"/>
      <c r="AI156" s="191"/>
      <c r="AJ156" s="191"/>
      <c r="AK156" s="191"/>
      <c r="AL156" s="191"/>
      <c r="AM156" s="191"/>
      <c r="AN156" s="191"/>
      <c r="AO156" s="191"/>
      <c r="AP156" s="191"/>
      <c r="AQ156" s="191"/>
      <c r="AR156" s="191"/>
      <c r="AS156" s="191"/>
      <c r="AT156" s="191"/>
      <c r="AU156" s="191"/>
      <c r="AV156" s="183" t="str">
        <f>IFERROR(INDEX(prosjekttema_og_tittel[tema inngår i prosjektsøknad],MATCH(AD156,prosjekttema_og_tittel[rowId - prosjekttema],0)),"")</f>
        <v/>
      </c>
      <c r="AW156" s="183" t="str">
        <f>IFERROR(INDEX(prosjekttema_og_tittel[prosjekttema inngår i prosjektsøknad som har fått innvilgede midler],MATCH(AD156,prosjekttema_og_tittel[rowId - prosjekttema],0)),"")</f>
        <v/>
      </c>
      <c r="AX156" s="200" t="str">
        <f>IFERROR(INDEX($T$13:$T$76,MATCH('backend (Ikke rør)'!$AD156,$Q$13:$Q$76,0)),"")</f>
        <v>Måloppnåelse (antall ansatte)</v>
      </c>
      <c r="AY156" s="200">
        <f>IFERROR(INDEX($U$13:$U$76,MATCH('backend (Ikke rør)'!$AD156,$Q$13:$Q$76,0)),"")</f>
        <v>0</v>
      </c>
      <c r="AZ156" s="200">
        <f>IFERROR(INDEX($V$13:$V$76,MATCH('backend (Ikke rør)'!$AD156,$Q$13:$Q$76,0)),"")</f>
        <v>0</v>
      </c>
      <c r="BA156" s="183">
        <f>IFERROR(INDEX($V$79:$V$107,MATCH('backend (Ikke rør)'!$AD156,$Q$79:$Q$107,0)),"")</f>
        <v>0</v>
      </c>
      <c r="BB156" s="183">
        <f>IFERROR(INDEX($W$79:$W$107,MATCH('backend (Ikke rør)'!$AD156,$Q$79:$Q$107,0)),"")</f>
        <v>0</v>
      </c>
      <c r="BC156" s="188" t="b">
        <f t="shared" si="4"/>
        <v>0</v>
      </c>
    </row>
    <row r="157" spans="26:55" x14ac:dyDescent="0.25">
      <c r="Z157" s="186">
        <v>174</v>
      </c>
      <c r="AA157" s="191"/>
      <c r="AB157" s="191"/>
      <c r="AC157" s="191"/>
      <c r="AD157" s="191"/>
      <c r="AE157" s="191"/>
      <c r="AF157" s="191"/>
      <c r="AG157" s="191"/>
      <c r="AH157" s="191"/>
      <c r="AI157" s="191"/>
      <c r="AJ157" s="191"/>
      <c r="AK157" s="191"/>
      <c r="AL157" s="191"/>
      <c r="AM157" s="191"/>
      <c r="AN157" s="191"/>
      <c r="AO157" s="191"/>
      <c r="AP157" s="191"/>
      <c r="AQ157" s="191"/>
      <c r="AR157" s="191"/>
      <c r="AS157" s="191"/>
      <c r="AT157" s="191"/>
      <c r="AU157" s="191"/>
      <c r="AV157" s="183" t="str">
        <f>IFERROR(INDEX(prosjekttema_og_tittel[tema inngår i prosjektsøknad],MATCH(AD157,prosjekttema_og_tittel[rowId - prosjekttema],0)),"")</f>
        <v/>
      </c>
      <c r="AW157" s="183" t="str">
        <f>IFERROR(INDEX(prosjekttema_og_tittel[prosjekttema inngår i prosjektsøknad som har fått innvilgede midler],MATCH(AD157,prosjekttema_og_tittel[rowId - prosjekttema],0)),"")</f>
        <v/>
      </c>
      <c r="AX157" s="200" t="str">
        <f>IFERROR(INDEX($T$13:$T$76,MATCH('backend (Ikke rør)'!$AD157,$Q$13:$Q$76,0)),"")</f>
        <v>Måloppnåelse (antall ansatte)</v>
      </c>
      <c r="AY157" s="200">
        <f>IFERROR(INDEX($U$13:$U$76,MATCH('backend (Ikke rør)'!$AD157,$Q$13:$Q$76,0)),"")</f>
        <v>0</v>
      </c>
      <c r="AZ157" s="200">
        <f>IFERROR(INDEX($V$13:$V$76,MATCH('backend (Ikke rør)'!$AD157,$Q$13:$Q$76,0)),"")</f>
        <v>0</v>
      </c>
      <c r="BA157" s="183">
        <f>IFERROR(INDEX($V$79:$V$107,MATCH('backend (Ikke rør)'!$AD157,$Q$79:$Q$107,0)),"")</f>
        <v>0</v>
      </c>
      <c r="BB157" s="183">
        <f>IFERROR(INDEX($W$79:$W$107,MATCH('backend (Ikke rør)'!$AD157,$Q$79:$Q$107,0)),"")</f>
        <v>0</v>
      </c>
      <c r="BC157" s="188" t="b">
        <f t="shared" si="4"/>
        <v>0</v>
      </c>
    </row>
    <row r="158" spans="26:55" x14ac:dyDescent="0.25">
      <c r="Z158" s="186">
        <v>175</v>
      </c>
      <c r="AA158" s="191"/>
      <c r="AB158" s="191"/>
      <c r="AC158" s="191"/>
      <c r="AD158" s="191"/>
      <c r="AE158" s="191"/>
      <c r="AF158" s="191"/>
      <c r="AG158" s="191"/>
      <c r="AH158" s="191"/>
      <c r="AI158" s="191"/>
      <c r="AJ158" s="191"/>
      <c r="AK158" s="191"/>
      <c r="AL158" s="191"/>
      <c r="AM158" s="191"/>
      <c r="AN158" s="191"/>
      <c r="AO158" s="191"/>
      <c r="AP158" s="191"/>
      <c r="AQ158" s="191"/>
      <c r="AR158" s="191"/>
      <c r="AS158" s="191"/>
      <c r="AT158" s="191"/>
      <c r="AU158" s="191"/>
      <c r="AV158" s="183" t="str">
        <f>IFERROR(INDEX(prosjekttema_og_tittel[tema inngår i prosjektsøknad],MATCH(AD158,prosjekttema_og_tittel[rowId - prosjekttema],0)),"")</f>
        <v/>
      </c>
      <c r="AW158" s="183" t="str">
        <f>IFERROR(INDEX(prosjekttema_og_tittel[prosjekttema inngår i prosjektsøknad som har fått innvilgede midler],MATCH(AD158,prosjekttema_og_tittel[rowId - prosjekttema],0)),"")</f>
        <v/>
      </c>
      <c r="AX158" s="200" t="str">
        <f>IFERROR(INDEX($T$13:$T$76,MATCH('backend (Ikke rør)'!$AD158,$Q$13:$Q$76,0)),"")</f>
        <v>Måloppnåelse (antall ansatte)</v>
      </c>
      <c r="AY158" s="200">
        <f>IFERROR(INDEX($U$13:$U$76,MATCH('backend (Ikke rør)'!$AD158,$Q$13:$Q$76,0)),"")</f>
        <v>0</v>
      </c>
      <c r="AZ158" s="200">
        <f>IFERROR(INDEX($V$13:$V$76,MATCH('backend (Ikke rør)'!$AD158,$Q$13:$Q$76,0)),"")</f>
        <v>0</v>
      </c>
      <c r="BA158" s="183">
        <f>IFERROR(INDEX($V$79:$V$107,MATCH('backend (Ikke rør)'!$AD158,$Q$79:$Q$107,0)),"")</f>
        <v>0</v>
      </c>
      <c r="BB158" s="183">
        <f>IFERROR(INDEX($W$79:$W$107,MATCH('backend (Ikke rør)'!$AD158,$Q$79:$Q$107,0)),"")</f>
        <v>0</v>
      </c>
      <c r="BC158" s="188" t="b">
        <f t="shared" si="4"/>
        <v>0</v>
      </c>
    </row>
    <row r="159" spans="26:55" x14ac:dyDescent="0.25">
      <c r="Z159" s="186">
        <v>176</v>
      </c>
      <c r="AA159" s="191"/>
      <c r="AB159" s="191"/>
      <c r="AC159" s="191"/>
      <c r="AD159" s="191"/>
      <c r="AE159" s="191"/>
      <c r="AF159" s="191"/>
      <c r="AG159" s="191"/>
      <c r="AH159" s="191"/>
      <c r="AI159" s="191"/>
      <c r="AJ159" s="191"/>
      <c r="AK159" s="191"/>
      <c r="AL159" s="191"/>
      <c r="AM159" s="191"/>
      <c r="AN159" s="191"/>
      <c r="AO159" s="191"/>
      <c r="AP159" s="191"/>
      <c r="AQ159" s="191"/>
      <c r="AR159" s="191"/>
      <c r="AS159" s="191"/>
      <c r="AT159" s="191"/>
      <c r="AU159" s="191"/>
      <c r="AV159" s="183" t="str">
        <f>IFERROR(INDEX(prosjekttema_og_tittel[tema inngår i prosjektsøknad],MATCH(AD159,prosjekttema_og_tittel[rowId - prosjekttema],0)),"")</f>
        <v/>
      </c>
      <c r="AW159" s="183" t="str">
        <f>IFERROR(INDEX(prosjekttema_og_tittel[prosjekttema inngår i prosjektsøknad som har fått innvilgede midler],MATCH(AD159,prosjekttema_og_tittel[rowId - prosjekttema],0)),"")</f>
        <v/>
      </c>
      <c r="AX159" s="200" t="str">
        <f>IFERROR(INDEX($T$13:$T$76,MATCH('backend (Ikke rør)'!$AD159,$Q$13:$Q$76,0)),"")</f>
        <v>Måloppnåelse (antall ansatte)</v>
      </c>
      <c r="AY159" s="200">
        <f>IFERROR(INDEX($U$13:$U$76,MATCH('backend (Ikke rør)'!$AD159,$Q$13:$Q$76,0)),"")</f>
        <v>0</v>
      </c>
      <c r="AZ159" s="200">
        <f>IFERROR(INDEX($V$13:$V$76,MATCH('backend (Ikke rør)'!$AD159,$Q$13:$Q$76,0)),"")</f>
        <v>0</v>
      </c>
      <c r="BA159" s="183">
        <f>IFERROR(INDEX($V$79:$V$107,MATCH('backend (Ikke rør)'!$AD159,$Q$79:$Q$107,0)),"")</f>
        <v>0</v>
      </c>
      <c r="BB159" s="183">
        <f>IFERROR(INDEX($W$79:$W$107,MATCH('backend (Ikke rør)'!$AD159,$Q$79:$Q$107,0)),"")</f>
        <v>0</v>
      </c>
      <c r="BC159" s="188" t="b">
        <f t="shared" si="4"/>
        <v>0</v>
      </c>
    </row>
    <row r="160" spans="26:55" x14ac:dyDescent="0.25">
      <c r="Z160" s="186">
        <v>177</v>
      </c>
      <c r="AA160" s="191"/>
      <c r="AB160" s="191"/>
      <c r="AC160" s="191"/>
      <c r="AD160" s="191"/>
      <c r="AE160" s="191"/>
      <c r="AF160" s="191"/>
      <c r="AG160" s="191"/>
      <c r="AH160" s="191"/>
      <c r="AI160" s="191"/>
      <c r="AJ160" s="191"/>
      <c r="AK160" s="191"/>
      <c r="AL160" s="191"/>
      <c r="AM160" s="191"/>
      <c r="AN160" s="191"/>
      <c r="AO160" s="191"/>
      <c r="AP160" s="191"/>
      <c r="AQ160" s="191"/>
      <c r="AR160" s="191"/>
      <c r="AS160" s="191"/>
      <c r="AT160" s="191"/>
      <c r="AU160" s="191"/>
      <c r="AV160" s="183" t="str">
        <f>IFERROR(INDEX(prosjekttema_og_tittel[tema inngår i prosjektsøknad],MATCH(AD160,prosjekttema_og_tittel[rowId - prosjekttema],0)),"")</f>
        <v/>
      </c>
      <c r="AW160" s="183" t="str">
        <f>IFERROR(INDEX(prosjekttema_og_tittel[prosjekttema inngår i prosjektsøknad som har fått innvilgede midler],MATCH(AD160,prosjekttema_og_tittel[rowId - prosjekttema],0)),"")</f>
        <v/>
      </c>
      <c r="AX160" s="200" t="str">
        <f>IFERROR(INDEX($T$13:$T$76,MATCH('backend (Ikke rør)'!$AD160,$Q$13:$Q$76,0)),"")</f>
        <v>Måloppnåelse (antall ansatte)</v>
      </c>
      <c r="AY160" s="200">
        <f>IFERROR(INDEX($U$13:$U$76,MATCH('backend (Ikke rør)'!$AD160,$Q$13:$Q$76,0)),"")</f>
        <v>0</v>
      </c>
      <c r="AZ160" s="200">
        <f>IFERROR(INDEX($V$13:$V$76,MATCH('backend (Ikke rør)'!$AD160,$Q$13:$Q$76,0)),"")</f>
        <v>0</v>
      </c>
      <c r="BA160" s="183">
        <f>IFERROR(INDEX($V$79:$V$107,MATCH('backend (Ikke rør)'!$AD160,$Q$79:$Q$107,0)),"")</f>
        <v>0</v>
      </c>
      <c r="BB160" s="183">
        <f>IFERROR(INDEX($W$79:$W$107,MATCH('backend (Ikke rør)'!$AD160,$Q$79:$Q$107,0)),"")</f>
        <v>0</v>
      </c>
      <c r="BC160" s="188" t="b">
        <f t="shared" si="4"/>
        <v>0</v>
      </c>
    </row>
    <row r="161" spans="26:55" x14ac:dyDescent="0.25">
      <c r="Z161" s="186">
        <v>178</v>
      </c>
      <c r="AA161" s="191"/>
      <c r="AB161" s="191"/>
      <c r="AC161" s="191"/>
      <c r="AD161" s="191"/>
      <c r="AE161" s="191"/>
      <c r="AF161" s="191"/>
      <c r="AG161" s="191"/>
      <c r="AH161" s="191"/>
      <c r="AI161" s="191"/>
      <c r="AJ161" s="191"/>
      <c r="AK161" s="191"/>
      <c r="AL161" s="191"/>
      <c r="AM161" s="191"/>
      <c r="AN161" s="191"/>
      <c r="AO161" s="191"/>
      <c r="AP161" s="191"/>
      <c r="AQ161" s="191"/>
      <c r="AR161" s="191"/>
      <c r="AS161" s="191"/>
      <c r="AT161" s="191"/>
      <c r="AU161" s="191"/>
      <c r="AV161" s="183" t="str">
        <f>IFERROR(INDEX(prosjekttema_og_tittel[tema inngår i prosjektsøknad],MATCH(AD161,prosjekttema_og_tittel[rowId - prosjekttema],0)),"")</f>
        <v/>
      </c>
      <c r="AW161" s="183" t="str">
        <f>IFERROR(INDEX(prosjekttema_og_tittel[prosjekttema inngår i prosjektsøknad som har fått innvilgede midler],MATCH(AD161,prosjekttema_og_tittel[rowId - prosjekttema],0)),"")</f>
        <v/>
      </c>
      <c r="AX161" s="200" t="str">
        <f>IFERROR(INDEX($T$13:$T$76,MATCH('backend (Ikke rør)'!$AD161,$Q$13:$Q$76,0)),"")</f>
        <v>Måloppnåelse (antall ansatte)</v>
      </c>
      <c r="AY161" s="200">
        <f>IFERROR(INDEX($U$13:$U$76,MATCH('backend (Ikke rør)'!$AD161,$Q$13:$Q$76,0)),"")</f>
        <v>0</v>
      </c>
      <c r="AZ161" s="200">
        <f>IFERROR(INDEX($V$13:$V$76,MATCH('backend (Ikke rør)'!$AD161,$Q$13:$Q$76,0)),"")</f>
        <v>0</v>
      </c>
      <c r="BA161" s="183">
        <f>IFERROR(INDEX($V$79:$V$107,MATCH('backend (Ikke rør)'!$AD161,$Q$79:$Q$107,0)),"")</f>
        <v>0</v>
      </c>
      <c r="BB161" s="183">
        <f>IFERROR(INDEX($W$79:$W$107,MATCH('backend (Ikke rør)'!$AD161,$Q$79:$Q$107,0)),"")</f>
        <v>0</v>
      </c>
      <c r="BC161" s="188" t="b">
        <f t="shared" si="4"/>
        <v>0</v>
      </c>
    </row>
    <row r="162" spans="26:55" x14ac:dyDescent="0.25">
      <c r="Z162" s="186">
        <v>179</v>
      </c>
      <c r="AA162" s="191"/>
      <c r="AB162" s="191"/>
      <c r="AC162" s="191"/>
      <c r="AD162" s="191"/>
      <c r="AE162" s="191"/>
      <c r="AF162" s="191"/>
      <c r="AG162" s="191"/>
      <c r="AH162" s="191"/>
      <c r="AI162" s="191"/>
      <c r="AJ162" s="191"/>
      <c r="AK162" s="191"/>
      <c r="AL162" s="191"/>
      <c r="AM162" s="191"/>
      <c r="AN162" s="191"/>
      <c r="AO162" s="191"/>
      <c r="AP162" s="191"/>
      <c r="AQ162" s="191"/>
      <c r="AR162" s="191"/>
      <c r="AS162" s="191"/>
      <c r="AT162" s="191"/>
      <c r="AU162" s="191"/>
      <c r="AV162" s="183" t="str">
        <f>IFERROR(INDEX(prosjekttema_og_tittel[tema inngår i prosjektsøknad],MATCH(AD162,prosjekttema_og_tittel[rowId - prosjekttema],0)),"")</f>
        <v/>
      </c>
      <c r="AW162" s="183" t="str">
        <f>IFERROR(INDEX(prosjekttema_og_tittel[prosjekttema inngår i prosjektsøknad som har fått innvilgede midler],MATCH(AD162,prosjekttema_og_tittel[rowId - prosjekttema],0)),"")</f>
        <v/>
      </c>
      <c r="AX162" s="200" t="str">
        <f>IFERROR(INDEX($T$13:$T$76,MATCH('backend (Ikke rør)'!$AD162,$Q$13:$Q$76,0)),"")</f>
        <v>Måloppnåelse (antall ansatte)</v>
      </c>
      <c r="AY162" s="200">
        <f>IFERROR(INDEX($U$13:$U$76,MATCH('backend (Ikke rør)'!$AD162,$Q$13:$Q$76,0)),"")</f>
        <v>0</v>
      </c>
      <c r="AZ162" s="200">
        <f>IFERROR(INDEX($V$13:$V$76,MATCH('backend (Ikke rør)'!$AD162,$Q$13:$Q$76,0)),"")</f>
        <v>0</v>
      </c>
      <c r="BA162" s="183">
        <f>IFERROR(INDEX($V$79:$V$107,MATCH('backend (Ikke rør)'!$AD162,$Q$79:$Q$107,0)),"")</f>
        <v>0</v>
      </c>
      <c r="BB162" s="183">
        <f>IFERROR(INDEX($W$79:$W$107,MATCH('backend (Ikke rør)'!$AD162,$Q$79:$Q$107,0)),"")</f>
        <v>0</v>
      </c>
      <c r="BC162" s="188" t="b">
        <f t="shared" si="4"/>
        <v>0</v>
      </c>
    </row>
    <row r="163" spans="26:55" x14ac:dyDescent="0.25">
      <c r="Z163" s="186">
        <v>180</v>
      </c>
      <c r="AA163" s="191"/>
      <c r="AB163" s="191"/>
      <c r="AC163" s="191"/>
      <c r="AD163" s="191"/>
      <c r="AE163" s="191"/>
      <c r="AF163" s="191"/>
      <c r="AG163" s="191"/>
      <c r="AH163" s="191"/>
      <c r="AI163" s="191"/>
      <c r="AJ163" s="191"/>
      <c r="AK163" s="191"/>
      <c r="AL163" s="191"/>
      <c r="AM163" s="191"/>
      <c r="AN163" s="191"/>
      <c r="AO163" s="191"/>
      <c r="AP163" s="191"/>
      <c r="AQ163" s="191"/>
      <c r="AR163" s="191"/>
      <c r="AS163" s="191"/>
      <c r="AT163" s="191"/>
      <c r="AU163" s="191"/>
      <c r="AV163" s="183" t="str">
        <f>IFERROR(INDEX(prosjekttema_og_tittel[tema inngår i prosjektsøknad],MATCH(AD163,prosjekttema_og_tittel[rowId - prosjekttema],0)),"")</f>
        <v/>
      </c>
      <c r="AW163" s="183" t="str">
        <f>IFERROR(INDEX(prosjekttema_og_tittel[prosjekttema inngår i prosjektsøknad som har fått innvilgede midler],MATCH(AD163,prosjekttema_og_tittel[rowId - prosjekttema],0)),"")</f>
        <v/>
      </c>
      <c r="AX163" s="200" t="str">
        <f>IFERROR(INDEX($T$13:$T$76,MATCH('backend (Ikke rør)'!$AD163,$Q$13:$Q$76,0)),"")</f>
        <v>Måloppnåelse (antall ansatte)</v>
      </c>
      <c r="AY163" s="200">
        <f>IFERROR(INDEX($U$13:$U$76,MATCH('backend (Ikke rør)'!$AD163,$Q$13:$Q$76,0)),"")</f>
        <v>0</v>
      </c>
      <c r="AZ163" s="200">
        <f>IFERROR(INDEX($V$13:$V$76,MATCH('backend (Ikke rør)'!$AD163,$Q$13:$Q$76,0)),"")</f>
        <v>0</v>
      </c>
      <c r="BA163" s="183">
        <f>IFERROR(INDEX($V$79:$V$107,MATCH('backend (Ikke rør)'!$AD163,$Q$79:$Q$107,0)),"")</f>
        <v>0</v>
      </c>
      <c r="BB163" s="183">
        <f>IFERROR(INDEX($W$79:$W$107,MATCH('backend (Ikke rør)'!$AD163,$Q$79:$Q$107,0)),"")</f>
        <v>0</v>
      </c>
      <c r="BC163" s="188" t="b">
        <f t="shared" si="4"/>
        <v>0</v>
      </c>
    </row>
    <row r="164" spans="26:55" x14ac:dyDescent="0.25">
      <c r="Z164" s="186">
        <v>181</v>
      </c>
      <c r="AA164" s="191"/>
      <c r="AB164" s="191"/>
      <c r="AC164" s="191"/>
      <c r="AD164" s="191"/>
      <c r="AE164" s="191"/>
      <c r="AF164" s="191"/>
      <c r="AG164" s="191"/>
      <c r="AH164" s="191"/>
      <c r="AI164" s="191"/>
      <c r="AJ164" s="191"/>
      <c r="AK164" s="191"/>
      <c r="AL164" s="191"/>
      <c r="AM164" s="191"/>
      <c r="AN164" s="191"/>
      <c r="AO164" s="191"/>
      <c r="AP164" s="191"/>
      <c r="AQ164" s="191"/>
      <c r="AR164" s="191"/>
      <c r="AS164" s="191"/>
      <c r="AT164" s="191"/>
      <c r="AU164" s="191"/>
      <c r="AV164" s="183" t="str">
        <f>IFERROR(INDEX(prosjekttema_og_tittel[tema inngår i prosjektsøknad],MATCH(AD164,prosjekttema_og_tittel[rowId - prosjekttema],0)),"")</f>
        <v/>
      </c>
      <c r="AW164" s="183" t="str">
        <f>IFERROR(INDEX(prosjekttema_og_tittel[prosjekttema inngår i prosjektsøknad som har fått innvilgede midler],MATCH(AD164,prosjekttema_og_tittel[rowId - prosjekttema],0)),"")</f>
        <v/>
      </c>
      <c r="AX164" s="200" t="str">
        <f>IFERROR(INDEX($T$13:$T$76,MATCH('backend (Ikke rør)'!$AD164,$Q$13:$Q$76,0)),"")</f>
        <v>Måloppnåelse (antall ansatte)</v>
      </c>
      <c r="AY164" s="200">
        <f>IFERROR(INDEX($U$13:$U$76,MATCH('backend (Ikke rør)'!$AD164,$Q$13:$Q$76,0)),"")</f>
        <v>0</v>
      </c>
      <c r="AZ164" s="200">
        <f>IFERROR(INDEX($V$13:$V$76,MATCH('backend (Ikke rør)'!$AD164,$Q$13:$Q$76,0)),"")</f>
        <v>0</v>
      </c>
      <c r="BA164" s="183">
        <f>IFERROR(INDEX($V$79:$V$107,MATCH('backend (Ikke rør)'!$AD164,$Q$79:$Q$107,0)),"")</f>
        <v>0</v>
      </c>
      <c r="BB164" s="183">
        <f>IFERROR(INDEX($W$79:$W$107,MATCH('backend (Ikke rør)'!$AD164,$Q$79:$Q$107,0)),"")</f>
        <v>0</v>
      </c>
      <c r="BC164" s="188" t="b">
        <f t="shared" si="4"/>
        <v>0</v>
      </c>
    </row>
    <row r="165" spans="26:55" x14ac:dyDescent="0.25">
      <c r="Z165" s="186">
        <v>182</v>
      </c>
      <c r="AA165" s="191"/>
      <c r="AB165" s="191"/>
      <c r="AC165" s="191"/>
      <c r="AD165" s="191"/>
      <c r="AE165" s="191"/>
      <c r="AF165" s="191"/>
      <c r="AG165" s="191"/>
      <c r="AH165" s="191"/>
      <c r="AI165" s="191"/>
      <c r="AJ165" s="191"/>
      <c r="AK165" s="191"/>
      <c r="AL165" s="191"/>
      <c r="AM165" s="191"/>
      <c r="AN165" s="191"/>
      <c r="AO165" s="191"/>
      <c r="AP165" s="191"/>
      <c r="AQ165" s="191"/>
      <c r="AR165" s="191"/>
      <c r="AS165" s="191"/>
      <c r="AT165" s="191"/>
      <c r="AU165" s="191"/>
      <c r="AV165" s="183" t="str">
        <f>IFERROR(INDEX(prosjekttema_og_tittel[tema inngår i prosjektsøknad],MATCH(AD165,prosjekttema_og_tittel[rowId - prosjekttema],0)),"")</f>
        <v/>
      </c>
      <c r="AW165" s="183" t="str">
        <f>IFERROR(INDEX(prosjekttema_og_tittel[prosjekttema inngår i prosjektsøknad som har fått innvilgede midler],MATCH(AD165,prosjekttema_og_tittel[rowId - prosjekttema],0)),"")</f>
        <v/>
      </c>
      <c r="AX165" s="200" t="str">
        <f>IFERROR(INDEX($T$13:$T$76,MATCH('backend (Ikke rør)'!$AD165,$Q$13:$Q$76,0)),"")</f>
        <v>Måloppnåelse (antall ansatte)</v>
      </c>
      <c r="AY165" s="200">
        <f>IFERROR(INDEX($U$13:$U$76,MATCH('backend (Ikke rør)'!$AD165,$Q$13:$Q$76,0)),"")</f>
        <v>0</v>
      </c>
      <c r="AZ165" s="200">
        <f>IFERROR(INDEX($V$13:$V$76,MATCH('backend (Ikke rør)'!$AD165,$Q$13:$Q$76,0)),"")</f>
        <v>0</v>
      </c>
      <c r="BA165" s="183">
        <f>IFERROR(INDEX($V$79:$V$107,MATCH('backend (Ikke rør)'!$AD165,$Q$79:$Q$107,0)),"")</f>
        <v>0</v>
      </c>
      <c r="BB165" s="183">
        <f>IFERROR(INDEX($W$79:$W$107,MATCH('backend (Ikke rør)'!$AD165,$Q$79:$Q$107,0)),"")</f>
        <v>0</v>
      </c>
      <c r="BC165" s="188" t="b">
        <f t="shared" si="4"/>
        <v>0</v>
      </c>
    </row>
    <row r="166" spans="26:55" x14ac:dyDescent="0.25">
      <c r="Z166" s="186">
        <v>183</v>
      </c>
      <c r="AA166" s="191"/>
      <c r="AB166" s="191"/>
      <c r="AC166" s="191"/>
      <c r="AD166" s="191"/>
      <c r="AE166" s="191"/>
      <c r="AF166" s="191"/>
      <c r="AG166" s="191"/>
      <c r="AH166" s="191"/>
      <c r="AI166" s="191"/>
      <c r="AJ166" s="191"/>
      <c r="AK166" s="191"/>
      <c r="AL166" s="191"/>
      <c r="AM166" s="191"/>
      <c r="AN166" s="191"/>
      <c r="AO166" s="191"/>
      <c r="AP166" s="191"/>
      <c r="AQ166" s="191"/>
      <c r="AR166" s="191"/>
      <c r="AS166" s="191"/>
      <c r="AT166" s="191"/>
      <c r="AU166" s="191"/>
      <c r="AV166" s="183" t="str">
        <f>IFERROR(INDEX(prosjekttema_og_tittel[tema inngår i prosjektsøknad],MATCH(AD166,prosjekttema_og_tittel[rowId - prosjekttema],0)),"")</f>
        <v/>
      </c>
      <c r="AW166" s="183" t="str">
        <f>IFERROR(INDEX(prosjekttema_og_tittel[prosjekttema inngår i prosjektsøknad som har fått innvilgede midler],MATCH(AD166,prosjekttema_og_tittel[rowId - prosjekttema],0)),"")</f>
        <v/>
      </c>
      <c r="AX166" s="200" t="str">
        <f>IFERROR(INDEX($T$13:$T$76,MATCH('backend (Ikke rør)'!$AD166,$Q$13:$Q$76,0)),"")</f>
        <v>Måloppnåelse (antall ansatte)</v>
      </c>
      <c r="AY166" s="200">
        <f>IFERROR(INDEX($U$13:$U$76,MATCH('backend (Ikke rør)'!$AD166,$Q$13:$Q$76,0)),"")</f>
        <v>0</v>
      </c>
      <c r="AZ166" s="200">
        <f>IFERROR(INDEX($V$13:$V$76,MATCH('backend (Ikke rør)'!$AD166,$Q$13:$Q$76,0)),"")</f>
        <v>0</v>
      </c>
      <c r="BA166" s="183">
        <f>IFERROR(INDEX($V$79:$V$107,MATCH('backend (Ikke rør)'!$AD166,$Q$79:$Q$107,0)),"")</f>
        <v>0</v>
      </c>
      <c r="BB166" s="183">
        <f>IFERROR(INDEX($W$79:$W$107,MATCH('backend (Ikke rør)'!$AD166,$Q$79:$Q$107,0)),"")</f>
        <v>0</v>
      </c>
      <c r="BC166" s="188" t="b">
        <f t="shared" si="4"/>
        <v>0</v>
      </c>
    </row>
    <row r="167" spans="26:55" x14ac:dyDescent="0.25">
      <c r="Z167" s="186">
        <v>184</v>
      </c>
      <c r="AA167" s="191"/>
      <c r="AB167" s="191"/>
      <c r="AC167" s="191"/>
      <c r="AD167" s="191"/>
      <c r="AE167" s="191"/>
      <c r="AF167" s="191"/>
      <c r="AG167" s="191"/>
      <c r="AH167" s="191"/>
      <c r="AI167" s="191"/>
      <c r="AJ167" s="191"/>
      <c r="AK167" s="191"/>
      <c r="AL167" s="191"/>
      <c r="AM167" s="191"/>
      <c r="AN167" s="191"/>
      <c r="AO167" s="191"/>
      <c r="AP167" s="191"/>
      <c r="AQ167" s="191"/>
      <c r="AR167" s="191"/>
      <c r="AS167" s="191"/>
      <c r="AT167" s="191"/>
      <c r="AU167" s="191"/>
      <c r="AV167" s="183" t="str">
        <f>IFERROR(INDEX(prosjekttema_og_tittel[tema inngår i prosjektsøknad],MATCH(AD167,prosjekttema_og_tittel[rowId - prosjekttema],0)),"")</f>
        <v/>
      </c>
      <c r="AW167" s="183" t="str">
        <f>IFERROR(INDEX(prosjekttema_og_tittel[prosjekttema inngår i prosjektsøknad som har fått innvilgede midler],MATCH(AD167,prosjekttema_og_tittel[rowId - prosjekttema],0)),"")</f>
        <v/>
      </c>
      <c r="AX167" s="200" t="str">
        <f>IFERROR(INDEX($T$13:$T$76,MATCH('backend (Ikke rør)'!$AD167,$Q$13:$Q$76,0)),"")</f>
        <v>Måloppnåelse (antall ansatte)</v>
      </c>
      <c r="AY167" s="200">
        <f>IFERROR(INDEX($U$13:$U$76,MATCH('backend (Ikke rør)'!$AD167,$Q$13:$Q$76,0)),"")</f>
        <v>0</v>
      </c>
      <c r="AZ167" s="200">
        <f>IFERROR(INDEX($V$13:$V$76,MATCH('backend (Ikke rør)'!$AD167,$Q$13:$Q$76,0)),"")</f>
        <v>0</v>
      </c>
      <c r="BA167" s="183">
        <f>IFERROR(INDEX($V$79:$V$107,MATCH('backend (Ikke rør)'!$AD167,$Q$79:$Q$107,0)),"")</f>
        <v>0</v>
      </c>
      <c r="BB167" s="183">
        <f>IFERROR(INDEX($W$79:$W$107,MATCH('backend (Ikke rør)'!$AD167,$Q$79:$Q$107,0)),"")</f>
        <v>0</v>
      </c>
      <c r="BC167" s="188" t="b">
        <f t="shared" si="4"/>
        <v>0</v>
      </c>
    </row>
    <row r="168" spans="26:55" x14ac:dyDescent="0.25">
      <c r="Z168" s="186">
        <v>185</v>
      </c>
      <c r="AA168" s="191"/>
      <c r="AB168" s="191"/>
      <c r="AC168" s="191"/>
      <c r="AD168" s="191"/>
      <c r="AE168" s="191"/>
      <c r="AF168" s="191"/>
      <c r="AG168" s="191"/>
      <c r="AH168" s="191"/>
      <c r="AI168" s="191"/>
      <c r="AJ168" s="191"/>
      <c r="AK168" s="191"/>
      <c r="AL168" s="191"/>
      <c r="AM168" s="191"/>
      <c r="AN168" s="191"/>
      <c r="AO168" s="191"/>
      <c r="AP168" s="191"/>
      <c r="AQ168" s="191"/>
      <c r="AR168" s="191"/>
      <c r="AS168" s="191"/>
      <c r="AT168" s="191"/>
      <c r="AU168" s="191"/>
      <c r="AV168" s="183" t="str">
        <f>IFERROR(INDEX(prosjekttema_og_tittel[tema inngår i prosjektsøknad],MATCH(AD168,prosjekttema_og_tittel[rowId - prosjekttema],0)),"")</f>
        <v/>
      </c>
      <c r="AW168" s="183" t="str">
        <f>IFERROR(INDEX(prosjekttema_og_tittel[prosjekttema inngår i prosjektsøknad som har fått innvilgede midler],MATCH(AD168,prosjekttema_og_tittel[rowId - prosjekttema],0)),"")</f>
        <v/>
      </c>
      <c r="AX168" s="200" t="str">
        <f>IFERROR(INDEX($T$13:$T$76,MATCH('backend (Ikke rør)'!$AD168,$Q$13:$Q$76,0)),"")</f>
        <v>Måloppnåelse (antall ansatte)</v>
      </c>
      <c r="AY168" s="200">
        <f>IFERROR(INDEX($U$13:$U$76,MATCH('backend (Ikke rør)'!$AD168,$Q$13:$Q$76,0)),"")</f>
        <v>0</v>
      </c>
      <c r="AZ168" s="200">
        <f>IFERROR(INDEX($V$13:$V$76,MATCH('backend (Ikke rør)'!$AD168,$Q$13:$Q$76,0)),"")</f>
        <v>0</v>
      </c>
      <c r="BA168" s="183">
        <f>IFERROR(INDEX($V$79:$V$107,MATCH('backend (Ikke rør)'!$AD168,$Q$79:$Q$107,0)),"")</f>
        <v>0</v>
      </c>
      <c r="BB168" s="183">
        <f>IFERROR(INDEX($W$79:$W$107,MATCH('backend (Ikke rør)'!$AD168,$Q$79:$Q$107,0)),"")</f>
        <v>0</v>
      </c>
      <c r="BC168" s="188" t="b">
        <f t="shared" si="4"/>
        <v>0</v>
      </c>
    </row>
    <row r="169" spans="26:55" x14ac:dyDescent="0.25">
      <c r="Z169" s="186">
        <v>186</v>
      </c>
      <c r="AA169" s="191"/>
      <c r="AB169" s="191"/>
      <c r="AC169" s="191"/>
      <c r="AD169" s="191"/>
      <c r="AE169" s="191"/>
      <c r="AF169" s="191"/>
      <c r="AG169" s="191"/>
      <c r="AH169" s="191"/>
      <c r="AI169" s="191"/>
      <c r="AJ169" s="191"/>
      <c r="AK169" s="191"/>
      <c r="AL169" s="191"/>
      <c r="AM169" s="191"/>
      <c r="AN169" s="191"/>
      <c r="AO169" s="191"/>
      <c r="AP169" s="191"/>
      <c r="AQ169" s="191"/>
      <c r="AR169" s="191"/>
      <c r="AS169" s="191"/>
      <c r="AT169" s="191"/>
      <c r="AU169" s="191"/>
      <c r="AV169" s="183" t="str">
        <f>IFERROR(INDEX(prosjekttema_og_tittel[tema inngår i prosjektsøknad],MATCH(AD169,prosjekttema_og_tittel[rowId - prosjekttema],0)),"")</f>
        <v/>
      </c>
      <c r="AW169" s="183" t="str">
        <f>IFERROR(INDEX(prosjekttema_og_tittel[prosjekttema inngår i prosjektsøknad som har fått innvilgede midler],MATCH(AD169,prosjekttema_og_tittel[rowId - prosjekttema],0)),"")</f>
        <v/>
      </c>
      <c r="AX169" s="200" t="str">
        <f>IFERROR(INDEX($T$13:$T$76,MATCH('backend (Ikke rør)'!$AD169,$Q$13:$Q$76,0)),"")</f>
        <v>Måloppnåelse (antall ansatte)</v>
      </c>
      <c r="AY169" s="200">
        <f>IFERROR(INDEX($U$13:$U$76,MATCH('backend (Ikke rør)'!$AD169,$Q$13:$Q$76,0)),"")</f>
        <v>0</v>
      </c>
      <c r="AZ169" s="200">
        <f>IFERROR(INDEX($V$13:$V$76,MATCH('backend (Ikke rør)'!$AD169,$Q$13:$Q$76,0)),"")</f>
        <v>0</v>
      </c>
      <c r="BA169" s="183">
        <f>IFERROR(INDEX($V$79:$V$107,MATCH('backend (Ikke rør)'!$AD169,$Q$79:$Q$107,0)),"")</f>
        <v>0</v>
      </c>
      <c r="BB169" s="183">
        <f>IFERROR(INDEX($W$79:$W$107,MATCH('backend (Ikke rør)'!$AD169,$Q$79:$Q$107,0)),"")</f>
        <v>0</v>
      </c>
      <c r="BC169" s="188" t="b">
        <f t="shared" si="4"/>
        <v>0</v>
      </c>
    </row>
    <row r="170" spans="26:55" x14ac:dyDescent="0.25">
      <c r="Z170" s="186">
        <v>187</v>
      </c>
      <c r="AA170" s="191"/>
      <c r="AB170" s="191"/>
      <c r="AC170" s="191"/>
      <c r="AD170" s="191"/>
      <c r="AE170" s="191"/>
      <c r="AF170" s="191"/>
      <c r="AG170" s="191"/>
      <c r="AH170" s="191"/>
      <c r="AI170" s="191"/>
      <c r="AJ170" s="191"/>
      <c r="AK170" s="191"/>
      <c r="AL170" s="191"/>
      <c r="AM170" s="191"/>
      <c r="AN170" s="191"/>
      <c r="AO170" s="191"/>
      <c r="AP170" s="191"/>
      <c r="AQ170" s="191"/>
      <c r="AR170" s="191"/>
      <c r="AS170" s="191"/>
      <c r="AT170" s="191"/>
      <c r="AU170" s="191"/>
      <c r="AV170" s="183" t="str">
        <f>IFERROR(INDEX(prosjekttema_og_tittel[tema inngår i prosjektsøknad],MATCH(AD170,prosjekttema_og_tittel[rowId - prosjekttema],0)),"")</f>
        <v/>
      </c>
      <c r="AW170" s="183" t="str">
        <f>IFERROR(INDEX(prosjekttema_og_tittel[prosjekttema inngår i prosjektsøknad som har fått innvilgede midler],MATCH(AD170,prosjekttema_og_tittel[rowId - prosjekttema],0)),"")</f>
        <v/>
      </c>
      <c r="AX170" s="200" t="str">
        <f>IFERROR(INDEX($T$13:$T$76,MATCH('backend (Ikke rør)'!$AD170,$Q$13:$Q$76,0)),"")</f>
        <v>Måloppnåelse (antall ansatte)</v>
      </c>
      <c r="AY170" s="200">
        <f>IFERROR(INDEX($U$13:$U$76,MATCH('backend (Ikke rør)'!$AD170,$Q$13:$Q$76,0)),"")</f>
        <v>0</v>
      </c>
      <c r="AZ170" s="200">
        <f>IFERROR(INDEX($V$13:$V$76,MATCH('backend (Ikke rør)'!$AD170,$Q$13:$Q$76,0)),"")</f>
        <v>0</v>
      </c>
      <c r="BA170" s="183">
        <f>IFERROR(INDEX($V$79:$V$107,MATCH('backend (Ikke rør)'!$AD170,$Q$79:$Q$107,0)),"")</f>
        <v>0</v>
      </c>
      <c r="BB170" s="183">
        <f>IFERROR(INDEX($W$79:$W$107,MATCH('backend (Ikke rør)'!$AD170,$Q$79:$Q$107,0)),"")</f>
        <v>0</v>
      </c>
      <c r="BC170" s="188" t="b">
        <f t="shared" si="4"/>
        <v>0</v>
      </c>
    </row>
    <row r="171" spans="26:55" x14ac:dyDescent="0.25">
      <c r="Z171" s="186">
        <v>188</v>
      </c>
      <c r="AA171" s="191"/>
      <c r="AB171" s="191"/>
      <c r="AC171" s="191"/>
      <c r="AD171" s="191"/>
      <c r="AE171" s="191"/>
      <c r="AF171" s="191"/>
      <c r="AG171" s="191"/>
      <c r="AH171" s="191"/>
      <c r="AI171" s="191"/>
      <c r="AJ171" s="191"/>
      <c r="AK171" s="191"/>
      <c r="AL171" s="191"/>
      <c r="AM171" s="191"/>
      <c r="AN171" s="191"/>
      <c r="AO171" s="191"/>
      <c r="AP171" s="191"/>
      <c r="AQ171" s="191"/>
      <c r="AR171" s="191"/>
      <c r="AS171" s="191"/>
      <c r="AT171" s="191"/>
      <c r="AU171" s="191"/>
      <c r="AV171" s="183" t="str">
        <f>IFERROR(INDEX(prosjekttema_og_tittel[tema inngår i prosjektsøknad],MATCH(AD171,prosjekttema_og_tittel[rowId - prosjekttema],0)),"")</f>
        <v/>
      </c>
      <c r="AW171" s="183" t="str">
        <f>IFERROR(INDEX(prosjekttema_og_tittel[prosjekttema inngår i prosjektsøknad som har fått innvilgede midler],MATCH(AD171,prosjekttema_og_tittel[rowId - prosjekttema],0)),"")</f>
        <v/>
      </c>
      <c r="AX171" s="200" t="str">
        <f>IFERROR(INDEX($T$13:$T$76,MATCH('backend (Ikke rør)'!$AD171,$Q$13:$Q$76,0)),"")</f>
        <v>Måloppnåelse (antall ansatte)</v>
      </c>
      <c r="AY171" s="200">
        <f>IFERROR(INDEX($U$13:$U$76,MATCH('backend (Ikke rør)'!$AD171,$Q$13:$Q$76,0)),"")</f>
        <v>0</v>
      </c>
      <c r="AZ171" s="200">
        <f>IFERROR(INDEX($V$13:$V$76,MATCH('backend (Ikke rør)'!$AD171,$Q$13:$Q$76,0)),"")</f>
        <v>0</v>
      </c>
      <c r="BA171" s="183">
        <f>IFERROR(INDEX($V$79:$V$107,MATCH('backend (Ikke rør)'!$AD171,$Q$79:$Q$107,0)),"")</f>
        <v>0</v>
      </c>
      <c r="BB171" s="183">
        <f>IFERROR(INDEX($W$79:$W$107,MATCH('backend (Ikke rør)'!$AD171,$Q$79:$Q$107,0)),"")</f>
        <v>0</v>
      </c>
      <c r="BC171" s="188" t="b">
        <f t="shared" si="4"/>
        <v>0</v>
      </c>
    </row>
    <row r="172" spans="26:55" x14ac:dyDescent="0.25">
      <c r="Z172" s="186">
        <v>189</v>
      </c>
      <c r="AA172" s="191"/>
      <c r="AB172" s="191"/>
      <c r="AC172" s="191"/>
      <c r="AD172" s="191"/>
      <c r="AE172" s="191"/>
      <c r="AF172" s="191"/>
      <c r="AG172" s="191"/>
      <c r="AH172" s="191"/>
      <c r="AI172" s="191"/>
      <c r="AJ172" s="191"/>
      <c r="AK172" s="191"/>
      <c r="AL172" s="191"/>
      <c r="AM172" s="191"/>
      <c r="AN172" s="191"/>
      <c r="AO172" s="191"/>
      <c r="AP172" s="191"/>
      <c r="AQ172" s="191"/>
      <c r="AR172" s="191"/>
      <c r="AS172" s="191"/>
      <c r="AT172" s="191"/>
      <c r="AU172" s="191"/>
      <c r="AV172" s="183" t="str">
        <f>IFERROR(INDEX(prosjekttema_og_tittel[tema inngår i prosjektsøknad],MATCH(AD172,prosjekttema_og_tittel[rowId - prosjekttema],0)),"")</f>
        <v/>
      </c>
      <c r="AW172" s="183" t="str">
        <f>IFERROR(INDEX(prosjekttema_og_tittel[prosjekttema inngår i prosjektsøknad som har fått innvilgede midler],MATCH(AD172,prosjekttema_og_tittel[rowId - prosjekttema],0)),"")</f>
        <v/>
      </c>
      <c r="AX172" s="200" t="str">
        <f>IFERROR(INDEX($T$13:$T$76,MATCH('backend (Ikke rør)'!$AD172,$Q$13:$Q$76,0)),"")</f>
        <v>Måloppnåelse (antall ansatte)</v>
      </c>
      <c r="AY172" s="200">
        <f>IFERROR(INDEX($U$13:$U$76,MATCH('backend (Ikke rør)'!$AD172,$Q$13:$Q$76,0)),"")</f>
        <v>0</v>
      </c>
      <c r="AZ172" s="200">
        <f>IFERROR(INDEX($V$13:$V$76,MATCH('backend (Ikke rør)'!$AD172,$Q$13:$Q$76,0)),"")</f>
        <v>0</v>
      </c>
      <c r="BA172" s="183">
        <f>IFERROR(INDEX($V$79:$V$107,MATCH('backend (Ikke rør)'!$AD172,$Q$79:$Q$107,0)),"")</f>
        <v>0</v>
      </c>
      <c r="BB172" s="183">
        <f>IFERROR(INDEX($W$79:$W$107,MATCH('backend (Ikke rør)'!$AD172,$Q$79:$Q$107,0)),"")</f>
        <v>0</v>
      </c>
      <c r="BC172" s="188" t="b">
        <f t="shared" si="4"/>
        <v>0</v>
      </c>
    </row>
    <row r="173" spans="26:55" x14ac:dyDescent="0.25">
      <c r="Z173" s="186">
        <v>190</v>
      </c>
      <c r="AA173" s="191"/>
      <c r="AB173" s="191"/>
      <c r="AC173" s="191"/>
      <c r="AD173" s="191"/>
      <c r="AE173" s="191"/>
      <c r="AF173" s="191"/>
      <c r="AG173" s="191"/>
      <c r="AH173" s="191"/>
      <c r="AI173" s="191"/>
      <c r="AJ173" s="191"/>
      <c r="AK173" s="191"/>
      <c r="AL173" s="191"/>
      <c r="AM173" s="191"/>
      <c r="AN173" s="191"/>
      <c r="AO173" s="191"/>
      <c r="AP173" s="191"/>
      <c r="AQ173" s="191"/>
      <c r="AR173" s="191"/>
      <c r="AS173" s="191"/>
      <c r="AT173" s="191"/>
      <c r="AU173" s="191"/>
      <c r="AV173" s="183" t="str">
        <f>IFERROR(INDEX(prosjekttema_og_tittel[tema inngår i prosjektsøknad],MATCH(AD173,prosjekttema_og_tittel[rowId - prosjekttema],0)),"")</f>
        <v/>
      </c>
      <c r="AW173" s="183" t="str">
        <f>IFERROR(INDEX(prosjekttema_og_tittel[prosjekttema inngår i prosjektsøknad som har fått innvilgede midler],MATCH(AD173,prosjekttema_og_tittel[rowId - prosjekttema],0)),"")</f>
        <v/>
      </c>
      <c r="AX173" s="200" t="str">
        <f>IFERROR(INDEX($T$13:$T$76,MATCH('backend (Ikke rør)'!$AD173,$Q$13:$Q$76,0)),"")</f>
        <v>Måloppnåelse (antall ansatte)</v>
      </c>
      <c r="AY173" s="200">
        <f>IFERROR(INDEX($U$13:$U$76,MATCH('backend (Ikke rør)'!$AD173,$Q$13:$Q$76,0)),"")</f>
        <v>0</v>
      </c>
      <c r="AZ173" s="200">
        <f>IFERROR(INDEX($V$13:$V$76,MATCH('backend (Ikke rør)'!$AD173,$Q$13:$Q$76,0)),"")</f>
        <v>0</v>
      </c>
      <c r="BA173" s="183">
        <f>IFERROR(INDEX($V$79:$V$107,MATCH('backend (Ikke rør)'!$AD173,$Q$79:$Q$107,0)),"")</f>
        <v>0</v>
      </c>
      <c r="BB173" s="183">
        <f>IFERROR(INDEX($W$79:$W$107,MATCH('backend (Ikke rør)'!$AD173,$Q$79:$Q$107,0)),"")</f>
        <v>0</v>
      </c>
      <c r="BC173" s="188" t="b">
        <f t="shared" si="4"/>
        <v>0</v>
      </c>
    </row>
    <row r="174" spans="26:55" x14ac:dyDescent="0.25">
      <c r="Z174" s="186">
        <v>191</v>
      </c>
      <c r="AA174" s="191"/>
      <c r="AB174" s="191"/>
      <c r="AC174" s="191"/>
      <c r="AD174" s="191"/>
      <c r="AE174" s="191"/>
      <c r="AF174" s="191"/>
      <c r="AG174" s="191"/>
      <c r="AH174" s="191"/>
      <c r="AI174" s="191"/>
      <c r="AJ174" s="191"/>
      <c r="AK174" s="191"/>
      <c r="AL174" s="191"/>
      <c r="AM174" s="191"/>
      <c r="AN174" s="191"/>
      <c r="AO174" s="191"/>
      <c r="AP174" s="191"/>
      <c r="AQ174" s="191"/>
      <c r="AR174" s="191"/>
      <c r="AS174" s="191"/>
      <c r="AT174" s="191"/>
      <c r="AU174" s="191"/>
      <c r="AV174" s="183" t="str">
        <f>IFERROR(INDEX(prosjekttema_og_tittel[tema inngår i prosjektsøknad],MATCH(AD174,prosjekttema_og_tittel[rowId - prosjekttema],0)),"")</f>
        <v/>
      </c>
      <c r="AW174" s="183" t="str">
        <f>IFERROR(INDEX(prosjekttema_og_tittel[prosjekttema inngår i prosjektsøknad som har fått innvilgede midler],MATCH(AD174,prosjekttema_og_tittel[rowId - prosjekttema],0)),"")</f>
        <v/>
      </c>
      <c r="AX174" s="200" t="str">
        <f>IFERROR(INDEX($T$13:$T$76,MATCH('backend (Ikke rør)'!$AD174,$Q$13:$Q$76,0)),"")</f>
        <v>Måloppnåelse (antall ansatte)</v>
      </c>
      <c r="AY174" s="200">
        <f>IFERROR(INDEX($U$13:$U$76,MATCH('backend (Ikke rør)'!$AD174,$Q$13:$Q$76,0)),"")</f>
        <v>0</v>
      </c>
      <c r="AZ174" s="200">
        <f>IFERROR(INDEX($V$13:$V$76,MATCH('backend (Ikke rør)'!$AD174,$Q$13:$Q$76,0)),"")</f>
        <v>0</v>
      </c>
      <c r="BA174" s="183">
        <f>IFERROR(INDEX($V$79:$V$107,MATCH('backend (Ikke rør)'!$AD174,$Q$79:$Q$107,0)),"")</f>
        <v>0</v>
      </c>
      <c r="BB174" s="183">
        <f>IFERROR(INDEX($W$79:$W$107,MATCH('backend (Ikke rør)'!$AD174,$Q$79:$Q$107,0)),"")</f>
        <v>0</v>
      </c>
      <c r="BC174" s="188" t="b">
        <f t="shared" si="4"/>
        <v>0</v>
      </c>
    </row>
    <row r="175" spans="26:55" x14ac:dyDescent="0.25">
      <c r="Z175" s="186">
        <v>192</v>
      </c>
      <c r="AA175" s="191"/>
      <c r="AB175" s="191"/>
      <c r="AC175" s="191"/>
      <c r="AD175" s="191"/>
      <c r="AE175" s="191"/>
      <c r="AF175" s="191"/>
      <c r="AG175" s="191"/>
      <c r="AH175" s="191"/>
      <c r="AI175" s="191"/>
      <c r="AJ175" s="191"/>
      <c r="AK175" s="191"/>
      <c r="AL175" s="191"/>
      <c r="AM175" s="191"/>
      <c r="AN175" s="191"/>
      <c r="AO175" s="191"/>
      <c r="AP175" s="191"/>
      <c r="AQ175" s="191"/>
      <c r="AR175" s="191"/>
      <c r="AS175" s="191"/>
      <c r="AT175" s="191"/>
      <c r="AU175" s="191"/>
      <c r="AV175" s="183" t="str">
        <f>IFERROR(INDEX(prosjekttema_og_tittel[tema inngår i prosjektsøknad],MATCH(AD175,prosjekttema_og_tittel[rowId - prosjekttema],0)),"")</f>
        <v/>
      </c>
      <c r="AW175" s="183" t="str">
        <f>IFERROR(INDEX(prosjekttema_og_tittel[prosjekttema inngår i prosjektsøknad som har fått innvilgede midler],MATCH(AD175,prosjekttema_og_tittel[rowId - prosjekttema],0)),"")</f>
        <v/>
      </c>
      <c r="AX175" s="200" t="str">
        <f>IFERROR(INDEX($T$13:$T$76,MATCH('backend (Ikke rør)'!$AD175,$Q$13:$Q$76,0)),"")</f>
        <v>Måloppnåelse (antall ansatte)</v>
      </c>
      <c r="AY175" s="200">
        <f>IFERROR(INDEX($U$13:$U$76,MATCH('backend (Ikke rør)'!$AD175,$Q$13:$Q$76,0)),"")</f>
        <v>0</v>
      </c>
      <c r="AZ175" s="200">
        <f>IFERROR(INDEX($V$13:$V$76,MATCH('backend (Ikke rør)'!$AD175,$Q$13:$Q$76,0)),"")</f>
        <v>0</v>
      </c>
      <c r="BA175" s="183">
        <f>IFERROR(INDEX($V$79:$V$107,MATCH('backend (Ikke rør)'!$AD175,$Q$79:$Q$107,0)),"")</f>
        <v>0</v>
      </c>
      <c r="BB175" s="183">
        <f>IFERROR(INDEX($W$79:$W$107,MATCH('backend (Ikke rør)'!$AD175,$Q$79:$Q$107,0)),"")</f>
        <v>0</v>
      </c>
      <c r="BC175" s="188" t="b">
        <f t="shared" si="4"/>
        <v>0</v>
      </c>
    </row>
    <row r="176" spans="26:55" x14ac:dyDescent="0.25">
      <c r="Z176" s="186">
        <v>193</v>
      </c>
      <c r="AA176" s="191"/>
      <c r="AB176" s="191"/>
      <c r="AC176" s="191"/>
      <c r="AD176" s="191"/>
      <c r="AE176" s="191"/>
      <c r="AF176" s="191"/>
      <c r="AG176" s="191"/>
      <c r="AH176" s="191"/>
      <c r="AI176" s="191"/>
      <c r="AJ176" s="191"/>
      <c r="AK176" s="191"/>
      <c r="AL176" s="191"/>
      <c r="AM176" s="191"/>
      <c r="AN176" s="191"/>
      <c r="AO176" s="191"/>
      <c r="AP176" s="191"/>
      <c r="AQ176" s="191"/>
      <c r="AR176" s="191"/>
      <c r="AS176" s="191"/>
      <c r="AT176" s="191"/>
      <c r="AU176" s="191"/>
      <c r="AV176" s="183" t="str">
        <f>IFERROR(INDEX(prosjekttema_og_tittel[tema inngår i prosjektsøknad],MATCH(AD176,prosjekttema_og_tittel[rowId - prosjekttema],0)),"")</f>
        <v/>
      </c>
      <c r="AW176" s="183" t="str">
        <f>IFERROR(INDEX(prosjekttema_og_tittel[prosjekttema inngår i prosjektsøknad som har fått innvilgede midler],MATCH(AD176,prosjekttema_og_tittel[rowId - prosjekttema],0)),"")</f>
        <v/>
      </c>
      <c r="AX176" s="200" t="str">
        <f>IFERROR(INDEX($T$13:$T$76,MATCH('backend (Ikke rør)'!$AD176,$Q$13:$Q$76,0)),"")</f>
        <v>Måloppnåelse (antall ansatte)</v>
      </c>
      <c r="AY176" s="200">
        <f>IFERROR(INDEX($U$13:$U$76,MATCH('backend (Ikke rør)'!$AD176,$Q$13:$Q$76,0)),"")</f>
        <v>0</v>
      </c>
      <c r="AZ176" s="200">
        <f>IFERROR(INDEX($V$13:$V$76,MATCH('backend (Ikke rør)'!$AD176,$Q$13:$Q$76,0)),"")</f>
        <v>0</v>
      </c>
      <c r="BA176" s="183">
        <f>IFERROR(INDEX($V$79:$V$107,MATCH('backend (Ikke rør)'!$AD176,$Q$79:$Q$107,0)),"")</f>
        <v>0</v>
      </c>
      <c r="BB176" s="183">
        <f>IFERROR(INDEX($W$79:$W$107,MATCH('backend (Ikke rør)'!$AD176,$Q$79:$Q$107,0)),"")</f>
        <v>0</v>
      </c>
      <c r="BC176" s="188" t="b">
        <f t="shared" si="4"/>
        <v>0</v>
      </c>
    </row>
    <row r="177" spans="26:55" x14ac:dyDescent="0.25">
      <c r="Z177" s="186">
        <v>194</v>
      </c>
      <c r="AA177" s="191"/>
      <c r="AB177" s="191"/>
      <c r="AC177" s="191"/>
      <c r="AD177" s="191"/>
      <c r="AE177" s="191"/>
      <c r="AF177" s="191"/>
      <c r="AG177" s="191"/>
      <c r="AH177" s="191"/>
      <c r="AI177" s="191"/>
      <c r="AJ177" s="191"/>
      <c r="AK177" s="191"/>
      <c r="AL177" s="191"/>
      <c r="AM177" s="191"/>
      <c r="AN177" s="191"/>
      <c r="AO177" s="191"/>
      <c r="AP177" s="191"/>
      <c r="AQ177" s="191"/>
      <c r="AR177" s="191"/>
      <c r="AS177" s="191"/>
      <c r="AT177" s="191"/>
      <c r="AU177" s="191"/>
      <c r="AV177" s="183" t="str">
        <f>IFERROR(INDEX(prosjekttema_og_tittel[tema inngår i prosjektsøknad],MATCH(AD177,prosjekttema_og_tittel[rowId - prosjekttema],0)),"")</f>
        <v/>
      </c>
      <c r="AW177" s="183" t="str">
        <f>IFERROR(INDEX(prosjekttema_og_tittel[prosjekttema inngår i prosjektsøknad som har fått innvilgede midler],MATCH(AD177,prosjekttema_og_tittel[rowId - prosjekttema],0)),"")</f>
        <v/>
      </c>
      <c r="AX177" s="200" t="str">
        <f>IFERROR(INDEX($T$13:$T$76,MATCH('backend (Ikke rør)'!$AD177,$Q$13:$Q$76,0)),"")</f>
        <v>Måloppnåelse (antall ansatte)</v>
      </c>
      <c r="AY177" s="200">
        <f>IFERROR(INDEX($U$13:$U$76,MATCH('backend (Ikke rør)'!$AD177,$Q$13:$Q$76,0)),"")</f>
        <v>0</v>
      </c>
      <c r="AZ177" s="200">
        <f>IFERROR(INDEX($V$13:$V$76,MATCH('backend (Ikke rør)'!$AD177,$Q$13:$Q$76,0)),"")</f>
        <v>0</v>
      </c>
      <c r="BA177" s="183">
        <f>IFERROR(INDEX($V$79:$V$107,MATCH('backend (Ikke rør)'!$AD177,$Q$79:$Q$107,0)),"")</f>
        <v>0</v>
      </c>
      <c r="BB177" s="183">
        <f>IFERROR(INDEX($W$79:$W$107,MATCH('backend (Ikke rør)'!$AD177,$Q$79:$Q$107,0)),"")</f>
        <v>0</v>
      </c>
      <c r="BC177" s="188" t="b">
        <f t="shared" si="4"/>
        <v>0</v>
      </c>
    </row>
    <row r="178" spans="26:55" x14ac:dyDescent="0.25">
      <c r="Z178" s="186">
        <v>195</v>
      </c>
      <c r="AA178" s="191"/>
      <c r="AB178" s="191"/>
      <c r="AC178" s="191"/>
      <c r="AD178" s="191"/>
      <c r="AE178" s="191"/>
      <c r="AF178" s="191"/>
      <c r="AG178" s="191"/>
      <c r="AH178" s="191"/>
      <c r="AI178" s="191"/>
      <c r="AJ178" s="191"/>
      <c r="AK178" s="191"/>
      <c r="AL178" s="191"/>
      <c r="AM178" s="191"/>
      <c r="AN178" s="191"/>
      <c r="AO178" s="191"/>
      <c r="AP178" s="191"/>
      <c r="AQ178" s="191"/>
      <c r="AR178" s="191"/>
      <c r="AS178" s="191"/>
      <c r="AT178" s="191"/>
      <c r="AU178" s="191"/>
      <c r="AV178" s="183" t="str">
        <f>IFERROR(INDEX(prosjekttema_og_tittel[tema inngår i prosjektsøknad],MATCH(AD178,prosjekttema_og_tittel[rowId - prosjekttema],0)),"")</f>
        <v/>
      </c>
      <c r="AW178" s="183" t="str">
        <f>IFERROR(INDEX(prosjekttema_og_tittel[prosjekttema inngår i prosjektsøknad som har fått innvilgede midler],MATCH(AD178,prosjekttema_og_tittel[rowId - prosjekttema],0)),"")</f>
        <v/>
      </c>
      <c r="AX178" s="200" t="str">
        <f>IFERROR(INDEX($T$13:$T$76,MATCH('backend (Ikke rør)'!$AD178,$Q$13:$Q$76,0)),"")</f>
        <v>Måloppnåelse (antall ansatte)</v>
      </c>
      <c r="AY178" s="200">
        <f>IFERROR(INDEX($U$13:$U$76,MATCH('backend (Ikke rør)'!$AD178,$Q$13:$Q$76,0)),"")</f>
        <v>0</v>
      </c>
      <c r="AZ178" s="200">
        <f>IFERROR(INDEX($V$13:$V$76,MATCH('backend (Ikke rør)'!$AD178,$Q$13:$Q$76,0)),"")</f>
        <v>0</v>
      </c>
      <c r="BA178" s="183">
        <f>IFERROR(INDEX($V$79:$V$107,MATCH('backend (Ikke rør)'!$AD178,$Q$79:$Q$107,0)),"")</f>
        <v>0</v>
      </c>
      <c r="BB178" s="183">
        <f>IFERROR(INDEX($W$79:$W$107,MATCH('backend (Ikke rør)'!$AD178,$Q$79:$Q$107,0)),"")</f>
        <v>0</v>
      </c>
      <c r="BC178" s="188" t="b">
        <f t="shared" si="4"/>
        <v>0</v>
      </c>
    </row>
    <row r="179" spans="26:55" x14ac:dyDescent="0.25">
      <c r="Z179" s="186">
        <v>196</v>
      </c>
      <c r="AA179" s="191"/>
      <c r="AB179" s="191"/>
      <c r="AC179" s="191"/>
      <c r="AD179" s="191"/>
      <c r="AE179" s="191"/>
      <c r="AF179" s="191"/>
      <c r="AG179" s="191"/>
      <c r="AH179" s="191"/>
      <c r="AI179" s="191"/>
      <c r="AJ179" s="191"/>
      <c r="AK179" s="191"/>
      <c r="AL179" s="191"/>
      <c r="AM179" s="191"/>
      <c r="AN179" s="191"/>
      <c r="AO179" s="191"/>
      <c r="AP179" s="191"/>
      <c r="AQ179" s="191"/>
      <c r="AR179" s="191"/>
      <c r="AS179" s="191"/>
      <c r="AT179" s="191"/>
      <c r="AU179" s="191"/>
      <c r="AV179" s="183" t="str">
        <f>IFERROR(INDEX(prosjekttema_og_tittel[tema inngår i prosjektsøknad],MATCH(AD179,prosjekttema_og_tittel[rowId - prosjekttema],0)),"")</f>
        <v/>
      </c>
      <c r="AW179" s="183" t="str">
        <f>IFERROR(INDEX(prosjekttema_og_tittel[prosjekttema inngår i prosjektsøknad som har fått innvilgede midler],MATCH(AD179,prosjekttema_og_tittel[rowId - prosjekttema],0)),"")</f>
        <v/>
      </c>
      <c r="AX179" s="200" t="str">
        <f>IFERROR(INDEX($T$13:$T$76,MATCH('backend (Ikke rør)'!$AD179,$Q$13:$Q$76,0)),"")</f>
        <v>Måloppnåelse (antall ansatte)</v>
      </c>
      <c r="AY179" s="200">
        <f>IFERROR(INDEX($U$13:$U$76,MATCH('backend (Ikke rør)'!$AD179,$Q$13:$Q$76,0)),"")</f>
        <v>0</v>
      </c>
      <c r="AZ179" s="200">
        <f>IFERROR(INDEX($V$13:$V$76,MATCH('backend (Ikke rør)'!$AD179,$Q$13:$Q$76,0)),"")</f>
        <v>0</v>
      </c>
      <c r="BA179" s="183">
        <f>IFERROR(INDEX($V$79:$V$107,MATCH('backend (Ikke rør)'!$AD179,$Q$79:$Q$107,0)),"")</f>
        <v>0</v>
      </c>
      <c r="BB179" s="183">
        <f>IFERROR(INDEX($W$79:$W$107,MATCH('backend (Ikke rør)'!$AD179,$Q$79:$Q$107,0)),"")</f>
        <v>0</v>
      </c>
      <c r="BC179" s="188" t="b">
        <f t="shared" si="4"/>
        <v>0</v>
      </c>
    </row>
    <row r="180" spans="26:55" x14ac:dyDescent="0.25">
      <c r="Z180" s="186">
        <v>197</v>
      </c>
      <c r="AA180" s="191"/>
      <c r="AB180" s="191"/>
      <c r="AC180" s="191"/>
      <c r="AD180" s="191"/>
      <c r="AE180" s="191"/>
      <c r="AF180" s="191"/>
      <c r="AG180" s="191"/>
      <c r="AH180" s="191"/>
      <c r="AI180" s="191"/>
      <c r="AJ180" s="191"/>
      <c r="AK180" s="191"/>
      <c r="AL180" s="191"/>
      <c r="AM180" s="191"/>
      <c r="AN180" s="191"/>
      <c r="AO180" s="191"/>
      <c r="AP180" s="191"/>
      <c r="AQ180" s="191"/>
      <c r="AR180" s="191"/>
      <c r="AS180" s="191"/>
      <c r="AT180" s="191"/>
      <c r="AU180" s="191"/>
      <c r="AV180" s="183" t="str">
        <f>IFERROR(INDEX(prosjekttema_og_tittel[tema inngår i prosjektsøknad],MATCH(AD180,prosjekttema_og_tittel[rowId - prosjekttema],0)),"")</f>
        <v/>
      </c>
      <c r="AW180" s="183" t="str">
        <f>IFERROR(INDEX(prosjekttema_og_tittel[prosjekttema inngår i prosjektsøknad som har fått innvilgede midler],MATCH(AD180,prosjekttema_og_tittel[rowId - prosjekttema],0)),"")</f>
        <v/>
      </c>
      <c r="AX180" s="200" t="str">
        <f>IFERROR(INDEX($T$13:$T$76,MATCH('backend (Ikke rør)'!$AD180,$Q$13:$Q$76,0)),"")</f>
        <v>Måloppnåelse (antall ansatte)</v>
      </c>
      <c r="AY180" s="200">
        <f>IFERROR(INDEX($U$13:$U$76,MATCH('backend (Ikke rør)'!$AD180,$Q$13:$Q$76,0)),"")</f>
        <v>0</v>
      </c>
      <c r="AZ180" s="200">
        <f>IFERROR(INDEX($V$13:$V$76,MATCH('backend (Ikke rør)'!$AD180,$Q$13:$Q$76,0)),"")</f>
        <v>0</v>
      </c>
      <c r="BA180" s="183">
        <f>IFERROR(INDEX($V$79:$V$107,MATCH('backend (Ikke rør)'!$AD180,$Q$79:$Q$107,0)),"")</f>
        <v>0</v>
      </c>
      <c r="BB180" s="183">
        <f>IFERROR(INDEX($W$79:$W$107,MATCH('backend (Ikke rør)'!$AD180,$Q$79:$Q$107,0)),"")</f>
        <v>0</v>
      </c>
      <c r="BC180" s="188" t="b">
        <f t="shared" si="4"/>
        <v>0</v>
      </c>
    </row>
    <row r="181" spans="26:55" x14ac:dyDescent="0.25">
      <c r="Z181" s="186">
        <v>198</v>
      </c>
      <c r="AA181" s="191"/>
      <c r="AB181" s="191"/>
      <c r="AC181" s="191"/>
      <c r="AD181" s="191"/>
      <c r="AE181" s="191"/>
      <c r="AF181" s="191"/>
      <c r="AG181" s="191"/>
      <c r="AH181" s="191"/>
      <c r="AI181" s="191"/>
      <c r="AJ181" s="191"/>
      <c r="AK181" s="191"/>
      <c r="AL181" s="191"/>
      <c r="AM181" s="191"/>
      <c r="AN181" s="191"/>
      <c r="AO181" s="191"/>
      <c r="AP181" s="191"/>
      <c r="AQ181" s="191"/>
      <c r="AR181" s="191"/>
      <c r="AS181" s="191"/>
      <c r="AT181" s="191"/>
      <c r="AU181" s="191"/>
      <c r="AV181" s="183" t="str">
        <f>IFERROR(INDEX(prosjekttema_og_tittel[tema inngår i prosjektsøknad],MATCH(AD181,prosjekttema_og_tittel[rowId - prosjekttema],0)),"")</f>
        <v/>
      </c>
      <c r="AW181" s="183" t="str">
        <f>IFERROR(INDEX(prosjekttema_og_tittel[prosjekttema inngår i prosjektsøknad som har fått innvilgede midler],MATCH(AD181,prosjekttema_og_tittel[rowId - prosjekttema],0)),"")</f>
        <v/>
      </c>
      <c r="AX181" s="200" t="str">
        <f>IFERROR(INDEX($T$13:$T$76,MATCH('backend (Ikke rør)'!$AD181,$Q$13:$Q$76,0)),"")</f>
        <v>Måloppnåelse (antall ansatte)</v>
      </c>
      <c r="AY181" s="200">
        <f>IFERROR(INDEX($U$13:$U$76,MATCH('backend (Ikke rør)'!$AD181,$Q$13:$Q$76,0)),"")</f>
        <v>0</v>
      </c>
      <c r="AZ181" s="200">
        <f>IFERROR(INDEX($V$13:$V$76,MATCH('backend (Ikke rør)'!$AD181,$Q$13:$Q$76,0)),"")</f>
        <v>0</v>
      </c>
      <c r="BA181" s="183">
        <f>IFERROR(INDEX($V$79:$V$107,MATCH('backend (Ikke rør)'!$AD181,$Q$79:$Q$107,0)),"")</f>
        <v>0</v>
      </c>
      <c r="BB181" s="183">
        <f>IFERROR(INDEX($W$79:$W$107,MATCH('backend (Ikke rør)'!$AD181,$Q$79:$Q$107,0)),"")</f>
        <v>0</v>
      </c>
      <c r="BC181" s="188" t="b">
        <f t="shared" si="4"/>
        <v>0</v>
      </c>
    </row>
    <row r="182" spans="26:55" x14ac:dyDescent="0.25">
      <c r="Z182" s="186">
        <v>199</v>
      </c>
      <c r="AA182" s="191"/>
      <c r="AB182" s="191"/>
      <c r="AC182" s="191"/>
      <c r="AD182" s="191"/>
      <c r="AE182" s="191"/>
      <c r="AF182" s="191"/>
      <c r="AG182" s="191"/>
      <c r="AH182" s="191"/>
      <c r="AI182" s="191"/>
      <c r="AJ182" s="191"/>
      <c r="AK182" s="191"/>
      <c r="AL182" s="191"/>
      <c r="AM182" s="191"/>
      <c r="AN182" s="191"/>
      <c r="AO182" s="191"/>
      <c r="AP182" s="191"/>
      <c r="AQ182" s="191"/>
      <c r="AR182" s="191"/>
      <c r="AS182" s="191"/>
      <c r="AT182" s="191"/>
      <c r="AU182" s="191"/>
      <c r="AV182" s="183" t="str">
        <f>IFERROR(INDEX(prosjekttema_og_tittel[tema inngår i prosjektsøknad],MATCH(AD182,prosjekttema_og_tittel[rowId - prosjekttema],0)),"")</f>
        <v/>
      </c>
      <c r="AW182" s="183" t="str">
        <f>IFERROR(INDEX(prosjekttema_og_tittel[prosjekttema inngår i prosjektsøknad som har fått innvilgede midler],MATCH(AD182,prosjekttema_og_tittel[rowId - prosjekttema],0)),"")</f>
        <v/>
      </c>
      <c r="AX182" s="200" t="str">
        <f>IFERROR(INDEX($T$13:$T$76,MATCH('backend (Ikke rør)'!$AD182,$Q$13:$Q$76,0)),"")</f>
        <v>Måloppnåelse (antall ansatte)</v>
      </c>
      <c r="AY182" s="200">
        <f>IFERROR(INDEX($U$13:$U$76,MATCH('backend (Ikke rør)'!$AD182,$Q$13:$Q$76,0)),"")</f>
        <v>0</v>
      </c>
      <c r="AZ182" s="200">
        <f>IFERROR(INDEX($V$13:$V$76,MATCH('backend (Ikke rør)'!$AD182,$Q$13:$Q$76,0)),"")</f>
        <v>0</v>
      </c>
      <c r="BA182" s="183">
        <f>IFERROR(INDEX($V$79:$V$107,MATCH('backend (Ikke rør)'!$AD182,$Q$79:$Q$107,0)),"")</f>
        <v>0</v>
      </c>
      <c r="BB182" s="183">
        <f>IFERROR(INDEX($W$79:$W$107,MATCH('backend (Ikke rør)'!$AD182,$Q$79:$Q$107,0)),"")</f>
        <v>0</v>
      </c>
      <c r="BC182" s="188" t="b">
        <f t="shared" si="4"/>
        <v>0</v>
      </c>
    </row>
    <row r="183" spans="26:55" x14ac:dyDescent="0.25">
      <c r="Z183" s="186">
        <v>200</v>
      </c>
      <c r="AA183" s="191"/>
      <c r="AB183" s="191"/>
      <c r="AC183" s="191"/>
      <c r="AD183" s="191"/>
      <c r="AE183" s="191"/>
      <c r="AF183" s="191"/>
      <c r="AG183" s="191"/>
      <c r="AH183" s="191"/>
      <c r="AI183" s="191"/>
      <c r="AJ183" s="191"/>
      <c r="AK183" s="191"/>
      <c r="AL183" s="191"/>
      <c r="AM183" s="191"/>
      <c r="AN183" s="191"/>
      <c r="AO183" s="191"/>
      <c r="AP183" s="191"/>
      <c r="AQ183" s="191"/>
      <c r="AR183" s="191"/>
      <c r="AS183" s="191"/>
      <c r="AT183" s="191"/>
      <c r="AU183" s="191"/>
      <c r="AV183" s="183" t="str">
        <f>IFERROR(INDEX(prosjekttema_og_tittel[tema inngår i prosjektsøknad],MATCH(AD183,prosjekttema_og_tittel[rowId - prosjekttema],0)),"")</f>
        <v/>
      </c>
      <c r="AW183" s="183" t="str">
        <f>IFERROR(INDEX(prosjekttema_og_tittel[prosjekttema inngår i prosjektsøknad som har fått innvilgede midler],MATCH(AD183,prosjekttema_og_tittel[rowId - prosjekttema],0)),"")</f>
        <v/>
      </c>
      <c r="AX183" s="200" t="str">
        <f>IFERROR(INDEX($T$13:$T$76,MATCH('backend (Ikke rør)'!$AD183,$Q$13:$Q$76,0)),"")</f>
        <v>Måloppnåelse (antall ansatte)</v>
      </c>
      <c r="AY183" s="200">
        <f>IFERROR(INDEX($U$13:$U$76,MATCH('backend (Ikke rør)'!$AD183,$Q$13:$Q$76,0)),"")</f>
        <v>0</v>
      </c>
      <c r="AZ183" s="200">
        <f>IFERROR(INDEX($V$13:$V$76,MATCH('backend (Ikke rør)'!$AD183,$Q$13:$Q$76,0)),"")</f>
        <v>0</v>
      </c>
      <c r="BA183" s="183">
        <f>IFERROR(INDEX($V$79:$V$107,MATCH('backend (Ikke rør)'!$AD183,$Q$79:$Q$107,0)),"")</f>
        <v>0</v>
      </c>
      <c r="BB183" s="183">
        <f>IFERROR(INDEX($W$79:$W$107,MATCH('backend (Ikke rør)'!$AD183,$Q$79:$Q$107,0)),"")</f>
        <v>0</v>
      </c>
      <c r="BC183" s="188" t="b">
        <f t="shared" si="4"/>
        <v>0</v>
      </c>
    </row>
    <row r="184" spans="26:55" x14ac:dyDescent="0.25">
      <c r="Z184" s="186">
        <v>201</v>
      </c>
      <c r="AA184" s="191"/>
      <c r="AB184" s="191"/>
      <c r="AC184" s="191"/>
      <c r="AD184" s="191"/>
      <c r="AE184" s="191"/>
      <c r="AF184" s="191"/>
      <c r="AG184" s="191"/>
      <c r="AH184" s="191"/>
      <c r="AI184" s="191"/>
      <c r="AJ184" s="191"/>
      <c r="AK184" s="191"/>
      <c r="AL184" s="191"/>
      <c r="AM184" s="191"/>
      <c r="AN184" s="191"/>
      <c r="AO184" s="191"/>
      <c r="AP184" s="191"/>
      <c r="AQ184" s="191"/>
      <c r="AR184" s="191"/>
      <c r="AS184" s="191"/>
      <c r="AT184" s="191"/>
      <c r="AU184" s="191"/>
      <c r="AV184" s="183" t="str">
        <f>IFERROR(INDEX(prosjekttema_og_tittel[tema inngår i prosjektsøknad],MATCH(AD184,prosjekttema_og_tittel[rowId - prosjekttema],0)),"")</f>
        <v/>
      </c>
      <c r="AW184" s="183" t="str">
        <f>IFERROR(INDEX(prosjekttema_og_tittel[prosjekttema inngår i prosjektsøknad som har fått innvilgede midler],MATCH(AD184,prosjekttema_og_tittel[rowId - prosjekttema],0)),"")</f>
        <v/>
      </c>
      <c r="AX184" s="200" t="str">
        <f>IFERROR(INDEX($T$13:$T$76,MATCH('backend (Ikke rør)'!$AD184,$Q$13:$Q$76,0)),"")</f>
        <v>Måloppnåelse (antall ansatte)</v>
      </c>
      <c r="AY184" s="200">
        <f>IFERROR(INDEX($U$13:$U$76,MATCH('backend (Ikke rør)'!$AD184,$Q$13:$Q$76,0)),"")</f>
        <v>0</v>
      </c>
      <c r="AZ184" s="200">
        <f>IFERROR(INDEX($V$13:$V$76,MATCH('backend (Ikke rør)'!$AD184,$Q$13:$Q$76,0)),"")</f>
        <v>0</v>
      </c>
      <c r="BA184" s="183">
        <f>IFERROR(INDEX($V$79:$V$107,MATCH('backend (Ikke rør)'!$AD184,$Q$79:$Q$107,0)),"")</f>
        <v>0</v>
      </c>
      <c r="BB184" s="183">
        <f>IFERROR(INDEX($W$79:$W$107,MATCH('backend (Ikke rør)'!$AD184,$Q$79:$Q$107,0)),"")</f>
        <v>0</v>
      </c>
      <c r="BC184" s="188" t="b">
        <f t="shared" si="4"/>
        <v>0</v>
      </c>
    </row>
    <row r="185" spans="26:55" x14ac:dyDescent="0.25">
      <c r="Z185" s="186">
        <v>202</v>
      </c>
      <c r="AA185" s="191"/>
      <c r="AB185" s="191"/>
      <c r="AC185" s="191"/>
      <c r="AD185" s="191"/>
      <c r="AE185" s="191"/>
      <c r="AF185" s="191"/>
      <c r="AG185" s="191"/>
      <c r="AH185" s="191"/>
      <c r="AI185" s="191"/>
      <c r="AJ185" s="191"/>
      <c r="AK185" s="191"/>
      <c r="AL185" s="191"/>
      <c r="AM185" s="191"/>
      <c r="AN185" s="191"/>
      <c r="AO185" s="191"/>
      <c r="AP185" s="191"/>
      <c r="AQ185" s="191"/>
      <c r="AR185" s="191"/>
      <c r="AS185" s="191"/>
      <c r="AT185" s="191"/>
      <c r="AU185" s="191"/>
      <c r="AV185" s="183" t="str">
        <f>IFERROR(INDEX(prosjekttema_og_tittel[tema inngår i prosjektsøknad],MATCH(AD185,prosjekttema_og_tittel[rowId - prosjekttema],0)),"")</f>
        <v/>
      </c>
      <c r="AW185" s="183" t="str">
        <f>IFERROR(INDEX(prosjekttema_og_tittel[prosjekttema inngår i prosjektsøknad som har fått innvilgede midler],MATCH(AD185,prosjekttema_og_tittel[rowId - prosjekttema],0)),"")</f>
        <v/>
      </c>
      <c r="AX185" s="200" t="str">
        <f>IFERROR(INDEX($T$13:$T$76,MATCH('backend (Ikke rør)'!$AD185,$Q$13:$Q$76,0)),"")</f>
        <v>Måloppnåelse (antall ansatte)</v>
      </c>
      <c r="AY185" s="200">
        <f>IFERROR(INDEX($U$13:$U$76,MATCH('backend (Ikke rør)'!$AD185,$Q$13:$Q$76,0)),"")</f>
        <v>0</v>
      </c>
      <c r="AZ185" s="200">
        <f>IFERROR(INDEX($V$13:$V$76,MATCH('backend (Ikke rør)'!$AD185,$Q$13:$Q$76,0)),"")</f>
        <v>0</v>
      </c>
      <c r="BA185" s="183">
        <f>IFERROR(INDEX($V$79:$V$107,MATCH('backend (Ikke rør)'!$AD185,$Q$79:$Q$107,0)),"")</f>
        <v>0</v>
      </c>
      <c r="BB185" s="183">
        <f>IFERROR(INDEX($W$79:$W$107,MATCH('backend (Ikke rør)'!$AD185,$Q$79:$Q$107,0)),"")</f>
        <v>0</v>
      </c>
      <c r="BC185" s="188" t="b">
        <f t="shared" si="4"/>
        <v>0</v>
      </c>
    </row>
    <row r="186" spans="26:55" x14ac:dyDescent="0.25">
      <c r="Z186" s="186">
        <v>203</v>
      </c>
      <c r="AA186" s="191"/>
      <c r="AB186" s="191"/>
      <c r="AC186" s="191"/>
      <c r="AD186" s="191"/>
      <c r="AE186" s="191"/>
      <c r="AF186" s="191"/>
      <c r="AG186" s="191"/>
      <c r="AH186" s="191"/>
      <c r="AI186" s="191"/>
      <c r="AJ186" s="191"/>
      <c r="AK186" s="191"/>
      <c r="AL186" s="191"/>
      <c r="AM186" s="191"/>
      <c r="AN186" s="191"/>
      <c r="AO186" s="191"/>
      <c r="AP186" s="191"/>
      <c r="AQ186" s="191"/>
      <c r="AR186" s="191"/>
      <c r="AS186" s="191"/>
      <c r="AT186" s="191"/>
      <c r="AU186" s="191"/>
      <c r="AV186" s="183" t="str">
        <f>IFERROR(INDEX(prosjekttema_og_tittel[tema inngår i prosjektsøknad],MATCH(AD186,prosjekttema_og_tittel[rowId - prosjekttema],0)),"")</f>
        <v/>
      </c>
      <c r="AW186" s="183" t="str">
        <f>IFERROR(INDEX(prosjekttema_og_tittel[prosjekttema inngår i prosjektsøknad som har fått innvilgede midler],MATCH(AD186,prosjekttema_og_tittel[rowId - prosjekttema],0)),"")</f>
        <v/>
      </c>
      <c r="AX186" s="200" t="str">
        <f>IFERROR(INDEX($T$13:$T$76,MATCH('backend (Ikke rør)'!$AD186,$Q$13:$Q$76,0)),"")</f>
        <v>Måloppnåelse (antall ansatte)</v>
      </c>
      <c r="AY186" s="200">
        <f>IFERROR(INDEX($U$13:$U$76,MATCH('backend (Ikke rør)'!$AD186,$Q$13:$Q$76,0)),"")</f>
        <v>0</v>
      </c>
      <c r="AZ186" s="200">
        <f>IFERROR(INDEX($V$13:$V$76,MATCH('backend (Ikke rør)'!$AD186,$Q$13:$Q$76,0)),"")</f>
        <v>0</v>
      </c>
      <c r="BA186" s="183">
        <f>IFERROR(INDEX($V$79:$V$107,MATCH('backend (Ikke rør)'!$AD186,$Q$79:$Q$107,0)),"")</f>
        <v>0</v>
      </c>
      <c r="BB186" s="183">
        <f>IFERROR(INDEX($W$79:$W$107,MATCH('backend (Ikke rør)'!$AD186,$Q$79:$Q$107,0)),"")</f>
        <v>0</v>
      </c>
      <c r="BC186" s="188" t="b">
        <f t="shared" si="4"/>
        <v>0</v>
      </c>
    </row>
    <row r="187" spans="26:55" x14ac:dyDescent="0.25">
      <c r="Z187" s="186">
        <v>204</v>
      </c>
      <c r="AA187" s="191"/>
      <c r="AB187" s="191"/>
      <c r="AC187" s="191"/>
      <c r="AD187" s="191"/>
      <c r="AE187" s="191"/>
      <c r="AF187" s="191"/>
      <c r="AG187" s="191"/>
      <c r="AH187" s="191"/>
      <c r="AI187" s="191"/>
      <c r="AJ187" s="191"/>
      <c r="AK187" s="191"/>
      <c r="AL187" s="191"/>
      <c r="AM187" s="191"/>
      <c r="AN187" s="191"/>
      <c r="AO187" s="191"/>
      <c r="AP187" s="191"/>
      <c r="AQ187" s="191"/>
      <c r="AR187" s="191"/>
      <c r="AS187" s="191"/>
      <c r="AT187" s="191"/>
      <c r="AU187" s="191"/>
      <c r="AV187" s="183" t="str">
        <f>IFERROR(INDEX(prosjekttema_og_tittel[tema inngår i prosjektsøknad],MATCH(AD187,prosjekttema_og_tittel[rowId - prosjekttema],0)),"")</f>
        <v/>
      </c>
      <c r="AW187" s="183" t="str">
        <f>IFERROR(INDEX(prosjekttema_og_tittel[prosjekttema inngår i prosjektsøknad som har fått innvilgede midler],MATCH(AD187,prosjekttema_og_tittel[rowId - prosjekttema],0)),"")</f>
        <v/>
      </c>
      <c r="AX187" s="200" t="str">
        <f>IFERROR(INDEX($T$13:$T$76,MATCH('backend (Ikke rør)'!$AD187,$Q$13:$Q$76,0)),"")</f>
        <v>Måloppnåelse (antall ansatte)</v>
      </c>
      <c r="AY187" s="200">
        <f>IFERROR(INDEX($U$13:$U$76,MATCH('backend (Ikke rør)'!$AD187,$Q$13:$Q$76,0)),"")</f>
        <v>0</v>
      </c>
      <c r="AZ187" s="200">
        <f>IFERROR(INDEX($V$13:$V$76,MATCH('backend (Ikke rør)'!$AD187,$Q$13:$Q$76,0)),"")</f>
        <v>0</v>
      </c>
      <c r="BA187" s="183">
        <f>IFERROR(INDEX($V$79:$V$107,MATCH('backend (Ikke rør)'!$AD187,$Q$79:$Q$107,0)),"")</f>
        <v>0</v>
      </c>
      <c r="BB187" s="183">
        <f>IFERROR(INDEX($W$79:$W$107,MATCH('backend (Ikke rør)'!$AD187,$Q$79:$Q$107,0)),"")</f>
        <v>0</v>
      </c>
      <c r="BC187" s="188" t="b">
        <f t="shared" si="4"/>
        <v>0</v>
      </c>
    </row>
    <row r="188" spans="26:55" x14ac:dyDescent="0.25">
      <c r="Z188" s="186">
        <v>205</v>
      </c>
      <c r="AA188" s="191"/>
      <c r="AB188" s="191"/>
      <c r="AC188" s="191"/>
      <c r="AD188" s="191"/>
      <c r="AE188" s="191"/>
      <c r="AF188" s="191"/>
      <c r="AG188" s="191"/>
      <c r="AH188" s="191"/>
      <c r="AI188" s="191"/>
      <c r="AJ188" s="191"/>
      <c r="AK188" s="191"/>
      <c r="AL188" s="191"/>
      <c r="AM188" s="191"/>
      <c r="AN188" s="191"/>
      <c r="AO188" s="191"/>
      <c r="AP188" s="191"/>
      <c r="AQ188" s="191"/>
      <c r="AR188" s="191"/>
      <c r="AS188" s="191"/>
      <c r="AT188" s="191"/>
      <c r="AU188" s="191"/>
      <c r="AV188" s="183" t="str">
        <f>IFERROR(INDEX(prosjekttema_og_tittel[tema inngår i prosjektsøknad],MATCH(AD188,prosjekttema_og_tittel[rowId - prosjekttema],0)),"")</f>
        <v/>
      </c>
      <c r="AW188" s="183" t="str">
        <f>IFERROR(INDEX(prosjekttema_og_tittel[prosjekttema inngår i prosjektsøknad som har fått innvilgede midler],MATCH(AD188,prosjekttema_og_tittel[rowId - prosjekttema],0)),"")</f>
        <v/>
      </c>
      <c r="AX188" s="200" t="str">
        <f>IFERROR(INDEX($T$13:$T$76,MATCH('backend (Ikke rør)'!$AD188,$Q$13:$Q$76,0)),"")</f>
        <v>Måloppnåelse (antall ansatte)</v>
      </c>
      <c r="AY188" s="200">
        <f>IFERROR(INDEX($U$13:$U$76,MATCH('backend (Ikke rør)'!$AD188,$Q$13:$Q$76,0)),"")</f>
        <v>0</v>
      </c>
      <c r="AZ188" s="200">
        <f>IFERROR(INDEX($V$13:$V$76,MATCH('backend (Ikke rør)'!$AD188,$Q$13:$Q$76,0)),"")</f>
        <v>0</v>
      </c>
      <c r="BA188" s="183">
        <f>IFERROR(INDEX($V$79:$V$107,MATCH('backend (Ikke rør)'!$AD188,$Q$79:$Q$107,0)),"")</f>
        <v>0</v>
      </c>
      <c r="BB188" s="183">
        <f>IFERROR(INDEX($W$79:$W$107,MATCH('backend (Ikke rør)'!$AD188,$Q$79:$Q$107,0)),"")</f>
        <v>0</v>
      </c>
      <c r="BC188" s="188" t="b">
        <f t="shared" si="4"/>
        <v>0</v>
      </c>
    </row>
    <row r="189" spans="26:55" x14ac:dyDescent="0.25">
      <c r="Z189" s="186">
        <v>206</v>
      </c>
      <c r="AA189" s="191"/>
      <c r="AB189" s="191"/>
      <c r="AC189" s="191"/>
      <c r="AD189" s="191"/>
      <c r="AE189" s="191"/>
      <c r="AF189" s="191"/>
      <c r="AG189" s="191"/>
      <c r="AH189" s="191"/>
      <c r="AI189" s="191"/>
      <c r="AJ189" s="191"/>
      <c r="AK189" s="191"/>
      <c r="AL189" s="191"/>
      <c r="AM189" s="191"/>
      <c r="AN189" s="191"/>
      <c r="AO189" s="191"/>
      <c r="AP189" s="191"/>
      <c r="AQ189" s="191"/>
      <c r="AR189" s="191"/>
      <c r="AS189" s="191"/>
      <c r="AT189" s="191"/>
      <c r="AU189" s="191"/>
      <c r="AV189" s="183" t="str">
        <f>IFERROR(INDEX(prosjekttema_og_tittel[tema inngår i prosjektsøknad],MATCH(AD189,prosjekttema_og_tittel[rowId - prosjekttema],0)),"")</f>
        <v/>
      </c>
      <c r="AW189" s="183" t="str">
        <f>IFERROR(INDEX(prosjekttema_og_tittel[prosjekttema inngår i prosjektsøknad som har fått innvilgede midler],MATCH(AD189,prosjekttema_og_tittel[rowId - prosjekttema],0)),"")</f>
        <v/>
      </c>
      <c r="AX189" s="200" t="str">
        <f>IFERROR(INDEX($T$13:$T$76,MATCH('backend (Ikke rør)'!$AD189,$Q$13:$Q$76,0)),"")</f>
        <v>Måloppnåelse (antall ansatte)</v>
      </c>
      <c r="AY189" s="200">
        <f>IFERROR(INDEX($U$13:$U$76,MATCH('backend (Ikke rør)'!$AD189,$Q$13:$Q$76,0)),"")</f>
        <v>0</v>
      </c>
      <c r="AZ189" s="200">
        <f>IFERROR(INDEX($V$13:$V$76,MATCH('backend (Ikke rør)'!$AD189,$Q$13:$Q$76,0)),"")</f>
        <v>0</v>
      </c>
      <c r="BA189" s="183">
        <f>IFERROR(INDEX($V$79:$V$107,MATCH('backend (Ikke rør)'!$AD189,$Q$79:$Q$107,0)),"")</f>
        <v>0</v>
      </c>
      <c r="BB189" s="183">
        <f>IFERROR(INDEX($W$79:$W$107,MATCH('backend (Ikke rør)'!$AD189,$Q$79:$Q$107,0)),"")</f>
        <v>0</v>
      </c>
      <c r="BC189" s="188" t="b">
        <f t="shared" si="4"/>
        <v>0</v>
      </c>
    </row>
    <row r="190" spans="26:55" x14ac:dyDescent="0.25">
      <c r="Z190" s="186">
        <v>207</v>
      </c>
      <c r="AA190" s="191"/>
      <c r="AB190" s="191"/>
      <c r="AC190" s="191"/>
      <c r="AD190" s="191"/>
      <c r="AE190" s="191"/>
      <c r="AF190" s="191"/>
      <c r="AG190" s="191"/>
      <c r="AH190" s="191"/>
      <c r="AI190" s="191"/>
      <c r="AJ190" s="191"/>
      <c r="AK190" s="191"/>
      <c r="AL190" s="191"/>
      <c r="AM190" s="191"/>
      <c r="AN190" s="191"/>
      <c r="AO190" s="191"/>
      <c r="AP190" s="191"/>
      <c r="AQ190" s="191"/>
      <c r="AR190" s="191"/>
      <c r="AS190" s="191"/>
      <c r="AT190" s="191"/>
      <c r="AU190" s="191"/>
      <c r="AV190" s="183" t="str">
        <f>IFERROR(INDEX(prosjekttema_og_tittel[tema inngår i prosjektsøknad],MATCH(AD190,prosjekttema_og_tittel[rowId - prosjekttema],0)),"")</f>
        <v/>
      </c>
      <c r="AW190" s="183" t="str">
        <f>IFERROR(INDEX(prosjekttema_og_tittel[prosjekttema inngår i prosjektsøknad som har fått innvilgede midler],MATCH(AD190,prosjekttema_og_tittel[rowId - prosjekttema],0)),"")</f>
        <v/>
      </c>
      <c r="AX190" s="200" t="str">
        <f>IFERROR(INDEX($T$13:$T$76,MATCH('backend (Ikke rør)'!$AD190,$Q$13:$Q$76,0)),"")</f>
        <v>Måloppnåelse (antall ansatte)</v>
      </c>
      <c r="AY190" s="200">
        <f>IFERROR(INDEX($U$13:$U$76,MATCH('backend (Ikke rør)'!$AD190,$Q$13:$Q$76,0)),"")</f>
        <v>0</v>
      </c>
      <c r="AZ190" s="200">
        <f>IFERROR(INDEX($V$13:$V$76,MATCH('backend (Ikke rør)'!$AD190,$Q$13:$Q$76,0)),"")</f>
        <v>0</v>
      </c>
      <c r="BA190" s="183">
        <f>IFERROR(INDEX($V$79:$V$107,MATCH('backend (Ikke rør)'!$AD190,$Q$79:$Q$107,0)),"")</f>
        <v>0</v>
      </c>
      <c r="BB190" s="183">
        <f>IFERROR(INDEX($W$79:$W$107,MATCH('backend (Ikke rør)'!$AD190,$Q$79:$Q$107,0)),"")</f>
        <v>0</v>
      </c>
      <c r="BC190" s="188" t="b">
        <f t="shared" si="4"/>
        <v>0</v>
      </c>
    </row>
    <row r="191" spans="26:55" x14ac:dyDescent="0.25">
      <c r="Z191" s="186">
        <v>208</v>
      </c>
      <c r="AA191" s="191"/>
      <c r="AB191" s="191"/>
      <c r="AC191" s="191"/>
      <c r="AD191" s="191"/>
      <c r="AE191" s="191"/>
      <c r="AF191" s="191"/>
      <c r="AG191" s="191"/>
      <c r="AH191" s="191"/>
      <c r="AI191" s="191"/>
      <c r="AJ191" s="191"/>
      <c r="AK191" s="191"/>
      <c r="AL191" s="191"/>
      <c r="AM191" s="191"/>
      <c r="AN191" s="191"/>
      <c r="AO191" s="191"/>
      <c r="AP191" s="191"/>
      <c r="AQ191" s="191"/>
      <c r="AR191" s="191"/>
      <c r="AS191" s="191"/>
      <c r="AT191" s="191"/>
      <c r="AU191" s="191"/>
      <c r="AV191" s="183" t="str">
        <f>IFERROR(INDEX(prosjekttema_og_tittel[tema inngår i prosjektsøknad],MATCH(AD191,prosjekttema_og_tittel[rowId - prosjekttema],0)),"")</f>
        <v/>
      </c>
      <c r="AW191" s="183" t="str">
        <f>IFERROR(INDEX(prosjekttema_og_tittel[prosjekttema inngår i prosjektsøknad som har fått innvilgede midler],MATCH(AD191,prosjekttema_og_tittel[rowId - prosjekttema],0)),"")</f>
        <v/>
      </c>
      <c r="AX191" s="200" t="str">
        <f>IFERROR(INDEX($T$13:$T$76,MATCH('backend (Ikke rør)'!$AD191,$Q$13:$Q$76,0)),"")</f>
        <v>Måloppnåelse (antall ansatte)</v>
      </c>
      <c r="AY191" s="200">
        <f>IFERROR(INDEX($U$13:$U$76,MATCH('backend (Ikke rør)'!$AD191,$Q$13:$Q$76,0)),"")</f>
        <v>0</v>
      </c>
      <c r="AZ191" s="200">
        <f>IFERROR(INDEX($V$13:$V$76,MATCH('backend (Ikke rør)'!$AD191,$Q$13:$Q$76,0)),"")</f>
        <v>0</v>
      </c>
      <c r="BA191" s="183">
        <f>IFERROR(INDEX($V$79:$V$107,MATCH('backend (Ikke rør)'!$AD191,$Q$79:$Q$107,0)),"")</f>
        <v>0</v>
      </c>
      <c r="BB191" s="183">
        <f>IFERROR(INDEX($W$79:$W$107,MATCH('backend (Ikke rør)'!$AD191,$Q$79:$Q$107,0)),"")</f>
        <v>0</v>
      </c>
      <c r="BC191" s="188" t="b">
        <f t="shared" si="4"/>
        <v>0</v>
      </c>
    </row>
    <row r="192" spans="26:55" x14ac:dyDescent="0.25">
      <c r="Z192" s="186">
        <v>209</v>
      </c>
      <c r="AA192" s="191"/>
      <c r="AB192" s="191"/>
      <c r="AC192" s="191"/>
      <c r="AD192" s="191"/>
      <c r="AE192" s="191"/>
      <c r="AF192" s="191"/>
      <c r="AG192" s="191"/>
      <c r="AH192" s="191"/>
      <c r="AI192" s="191"/>
      <c r="AJ192" s="191"/>
      <c r="AK192" s="191"/>
      <c r="AL192" s="191"/>
      <c r="AM192" s="191"/>
      <c r="AN192" s="191"/>
      <c r="AO192" s="191"/>
      <c r="AP192" s="191"/>
      <c r="AQ192" s="191"/>
      <c r="AR192" s="191"/>
      <c r="AS192" s="191"/>
      <c r="AT192" s="191"/>
      <c r="AU192" s="191"/>
      <c r="AV192" s="183" t="str">
        <f>IFERROR(INDEX(prosjekttema_og_tittel[tema inngår i prosjektsøknad],MATCH(AD192,prosjekttema_og_tittel[rowId - prosjekttema],0)),"")</f>
        <v/>
      </c>
      <c r="AW192" s="183" t="str">
        <f>IFERROR(INDEX(prosjekttema_og_tittel[prosjekttema inngår i prosjektsøknad som har fått innvilgede midler],MATCH(AD192,prosjekttema_og_tittel[rowId - prosjekttema],0)),"")</f>
        <v/>
      </c>
      <c r="AX192" s="200" t="str">
        <f>IFERROR(INDEX($T$13:$T$76,MATCH('backend (Ikke rør)'!$AD192,$Q$13:$Q$76,0)),"")</f>
        <v>Måloppnåelse (antall ansatte)</v>
      </c>
      <c r="AY192" s="200">
        <f>IFERROR(INDEX($U$13:$U$76,MATCH('backend (Ikke rør)'!$AD192,$Q$13:$Q$76,0)),"")</f>
        <v>0</v>
      </c>
      <c r="AZ192" s="200">
        <f>IFERROR(INDEX($V$13:$V$76,MATCH('backend (Ikke rør)'!$AD192,$Q$13:$Q$76,0)),"")</f>
        <v>0</v>
      </c>
      <c r="BA192" s="183">
        <f>IFERROR(INDEX($V$79:$V$107,MATCH('backend (Ikke rør)'!$AD192,$Q$79:$Q$107,0)),"")</f>
        <v>0</v>
      </c>
      <c r="BB192" s="183">
        <f>IFERROR(INDEX($W$79:$W$107,MATCH('backend (Ikke rør)'!$AD192,$Q$79:$Q$107,0)),"")</f>
        <v>0</v>
      </c>
      <c r="BC192" s="188" t="b">
        <f t="shared" si="4"/>
        <v>0</v>
      </c>
    </row>
    <row r="193" spans="26:55" x14ac:dyDescent="0.25">
      <c r="Z193" s="186">
        <v>210</v>
      </c>
      <c r="AA193" s="191"/>
      <c r="AB193" s="191"/>
      <c r="AC193" s="191"/>
      <c r="AD193" s="191"/>
      <c r="AE193" s="191"/>
      <c r="AF193" s="191"/>
      <c r="AG193" s="191"/>
      <c r="AH193" s="191"/>
      <c r="AI193" s="191"/>
      <c r="AJ193" s="191"/>
      <c r="AK193" s="191"/>
      <c r="AL193" s="191"/>
      <c r="AM193" s="191"/>
      <c r="AN193" s="191"/>
      <c r="AO193" s="191"/>
      <c r="AP193" s="191"/>
      <c r="AQ193" s="191"/>
      <c r="AR193" s="191"/>
      <c r="AS193" s="191"/>
      <c r="AT193" s="191"/>
      <c r="AU193" s="191"/>
      <c r="AV193" s="183" t="str">
        <f>IFERROR(INDEX(prosjekttema_og_tittel[tema inngår i prosjektsøknad],MATCH(AD193,prosjekttema_og_tittel[rowId - prosjekttema],0)),"")</f>
        <v/>
      </c>
      <c r="AW193" s="183" t="str">
        <f>IFERROR(INDEX(prosjekttema_og_tittel[prosjekttema inngår i prosjektsøknad som har fått innvilgede midler],MATCH(AD193,prosjekttema_og_tittel[rowId - prosjekttema],0)),"")</f>
        <v/>
      </c>
      <c r="AX193" s="200" t="str">
        <f>IFERROR(INDEX($T$13:$T$76,MATCH('backend (Ikke rør)'!$AD193,$Q$13:$Q$76,0)),"")</f>
        <v>Måloppnåelse (antall ansatte)</v>
      </c>
      <c r="AY193" s="200">
        <f>IFERROR(INDEX($U$13:$U$76,MATCH('backend (Ikke rør)'!$AD193,$Q$13:$Q$76,0)),"")</f>
        <v>0</v>
      </c>
      <c r="AZ193" s="200">
        <f>IFERROR(INDEX($V$13:$V$76,MATCH('backend (Ikke rør)'!$AD193,$Q$13:$Q$76,0)),"")</f>
        <v>0</v>
      </c>
      <c r="BA193" s="183">
        <f>IFERROR(INDEX($V$79:$V$107,MATCH('backend (Ikke rør)'!$AD193,$Q$79:$Q$107,0)),"")</f>
        <v>0</v>
      </c>
      <c r="BB193" s="183">
        <f>IFERROR(INDEX($W$79:$W$107,MATCH('backend (Ikke rør)'!$AD193,$Q$79:$Q$107,0)),"")</f>
        <v>0</v>
      </c>
      <c r="BC193" s="188" t="b">
        <f t="shared" si="4"/>
        <v>0</v>
      </c>
    </row>
    <row r="194" spans="26:55" x14ac:dyDescent="0.25">
      <c r="Z194" s="186">
        <v>211</v>
      </c>
      <c r="AA194" s="191"/>
      <c r="AB194" s="191"/>
      <c r="AC194" s="191"/>
      <c r="AD194" s="191"/>
      <c r="AE194" s="191"/>
      <c r="AF194" s="191"/>
      <c r="AG194" s="191"/>
      <c r="AH194" s="191"/>
      <c r="AI194" s="191"/>
      <c r="AJ194" s="191"/>
      <c r="AK194" s="191"/>
      <c r="AL194" s="191"/>
      <c r="AM194" s="191"/>
      <c r="AN194" s="191"/>
      <c r="AO194" s="191"/>
      <c r="AP194" s="191"/>
      <c r="AQ194" s="191"/>
      <c r="AR194" s="191"/>
      <c r="AS194" s="191"/>
      <c r="AT194" s="191"/>
      <c r="AU194" s="191"/>
      <c r="AV194" s="183" t="str">
        <f>IFERROR(INDEX(prosjekttema_og_tittel[tema inngår i prosjektsøknad],MATCH(AD194,prosjekttema_og_tittel[rowId - prosjekttema],0)),"")</f>
        <v/>
      </c>
      <c r="AW194" s="183" t="str">
        <f>IFERROR(INDEX(prosjekttema_og_tittel[prosjekttema inngår i prosjektsøknad som har fått innvilgede midler],MATCH(AD194,prosjekttema_og_tittel[rowId - prosjekttema],0)),"")</f>
        <v/>
      </c>
      <c r="AX194" s="200" t="str">
        <f>IFERROR(INDEX($T$13:$T$76,MATCH('backend (Ikke rør)'!$AD194,$Q$13:$Q$76,0)),"")</f>
        <v>Måloppnåelse (antall ansatte)</v>
      </c>
      <c r="AY194" s="200">
        <f>IFERROR(INDEX($U$13:$U$76,MATCH('backend (Ikke rør)'!$AD194,$Q$13:$Q$76,0)),"")</f>
        <v>0</v>
      </c>
      <c r="AZ194" s="200">
        <f>IFERROR(INDEX($V$13:$V$76,MATCH('backend (Ikke rør)'!$AD194,$Q$13:$Q$76,0)),"")</f>
        <v>0</v>
      </c>
      <c r="BA194" s="183">
        <f>IFERROR(INDEX($V$79:$V$107,MATCH('backend (Ikke rør)'!$AD194,$Q$79:$Q$107,0)),"")</f>
        <v>0</v>
      </c>
      <c r="BB194" s="183">
        <f>IFERROR(INDEX($W$79:$W$107,MATCH('backend (Ikke rør)'!$AD194,$Q$79:$Q$107,0)),"")</f>
        <v>0</v>
      </c>
      <c r="BC194" s="188" t="b">
        <f t="shared" si="4"/>
        <v>0</v>
      </c>
    </row>
    <row r="195" spans="26:55" x14ac:dyDescent="0.25">
      <c r="Z195" s="186">
        <v>212</v>
      </c>
      <c r="AA195" s="191"/>
      <c r="AB195" s="191"/>
      <c r="AC195" s="191"/>
      <c r="AD195" s="191"/>
      <c r="AE195" s="191"/>
      <c r="AF195" s="191"/>
      <c r="AG195" s="191"/>
      <c r="AH195" s="191"/>
      <c r="AI195" s="191"/>
      <c r="AJ195" s="191"/>
      <c r="AK195" s="191"/>
      <c r="AL195" s="191"/>
      <c r="AM195" s="191"/>
      <c r="AN195" s="191"/>
      <c r="AO195" s="191"/>
      <c r="AP195" s="191"/>
      <c r="AQ195" s="191"/>
      <c r="AR195" s="191"/>
      <c r="AS195" s="191"/>
      <c r="AT195" s="191"/>
      <c r="AU195" s="191"/>
      <c r="AV195" s="183" t="str">
        <f>IFERROR(INDEX(prosjekttema_og_tittel[tema inngår i prosjektsøknad],MATCH(AD195,prosjekttema_og_tittel[rowId - prosjekttema],0)),"")</f>
        <v/>
      </c>
      <c r="AW195" s="183" t="str">
        <f>IFERROR(INDEX(prosjekttema_og_tittel[prosjekttema inngår i prosjektsøknad som har fått innvilgede midler],MATCH(AD195,prosjekttema_og_tittel[rowId - prosjekttema],0)),"")</f>
        <v/>
      </c>
      <c r="AX195" s="200" t="str">
        <f>IFERROR(INDEX($T$13:$T$76,MATCH('backend (Ikke rør)'!$AD195,$Q$13:$Q$76,0)),"")</f>
        <v>Måloppnåelse (antall ansatte)</v>
      </c>
      <c r="AY195" s="200">
        <f>IFERROR(INDEX($U$13:$U$76,MATCH('backend (Ikke rør)'!$AD195,$Q$13:$Q$76,0)),"")</f>
        <v>0</v>
      </c>
      <c r="AZ195" s="200">
        <f>IFERROR(INDEX($V$13:$V$76,MATCH('backend (Ikke rør)'!$AD195,$Q$13:$Q$76,0)),"")</f>
        <v>0</v>
      </c>
      <c r="BA195" s="183">
        <f>IFERROR(INDEX($V$79:$V$107,MATCH('backend (Ikke rør)'!$AD195,$Q$79:$Q$107,0)),"")</f>
        <v>0</v>
      </c>
      <c r="BB195" s="183">
        <f>IFERROR(INDEX($W$79:$W$107,MATCH('backend (Ikke rør)'!$AD195,$Q$79:$Q$107,0)),"")</f>
        <v>0</v>
      </c>
      <c r="BC195" s="188" t="b">
        <f t="shared" si="4"/>
        <v>0</v>
      </c>
    </row>
    <row r="196" spans="26:55" x14ac:dyDescent="0.25">
      <c r="Z196" s="186">
        <v>213</v>
      </c>
      <c r="AA196" s="191"/>
      <c r="AB196" s="191"/>
      <c r="AC196" s="191"/>
      <c r="AD196" s="191"/>
      <c r="AE196" s="191"/>
      <c r="AF196" s="191"/>
      <c r="AG196" s="191"/>
      <c r="AH196" s="191"/>
      <c r="AI196" s="191"/>
      <c r="AJ196" s="191"/>
      <c r="AK196" s="191"/>
      <c r="AL196" s="191"/>
      <c r="AM196" s="191"/>
      <c r="AN196" s="191"/>
      <c r="AO196" s="191"/>
      <c r="AP196" s="191"/>
      <c r="AQ196" s="191"/>
      <c r="AR196" s="191"/>
      <c r="AS196" s="191"/>
      <c r="AT196" s="191"/>
      <c r="AU196" s="191"/>
      <c r="AV196" s="183" t="str">
        <f>IFERROR(INDEX(prosjekttema_og_tittel[tema inngår i prosjektsøknad],MATCH(AD196,prosjekttema_og_tittel[rowId - prosjekttema],0)),"")</f>
        <v/>
      </c>
      <c r="AW196" s="183" t="str">
        <f>IFERROR(INDEX(prosjekttema_og_tittel[prosjekttema inngår i prosjektsøknad som har fått innvilgede midler],MATCH(AD196,prosjekttema_og_tittel[rowId - prosjekttema],0)),"")</f>
        <v/>
      </c>
      <c r="AX196" s="200" t="str">
        <f>IFERROR(INDEX($T$13:$T$76,MATCH('backend (Ikke rør)'!$AD196,$Q$13:$Q$76,0)),"")</f>
        <v>Måloppnåelse (antall ansatte)</v>
      </c>
      <c r="AY196" s="200">
        <f>IFERROR(INDEX($U$13:$U$76,MATCH('backend (Ikke rør)'!$AD196,$Q$13:$Q$76,0)),"")</f>
        <v>0</v>
      </c>
      <c r="AZ196" s="200">
        <f>IFERROR(INDEX($V$13:$V$76,MATCH('backend (Ikke rør)'!$AD196,$Q$13:$Q$76,0)),"")</f>
        <v>0</v>
      </c>
      <c r="BA196" s="183">
        <f>IFERROR(INDEX($V$79:$V$107,MATCH('backend (Ikke rør)'!$AD196,$Q$79:$Q$107,0)),"")</f>
        <v>0</v>
      </c>
      <c r="BB196" s="183">
        <f>IFERROR(INDEX($W$79:$W$107,MATCH('backend (Ikke rør)'!$AD196,$Q$79:$Q$107,0)),"")</f>
        <v>0</v>
      </c>
      <c r="BC196" s="188" t="b">
        <f t="shared" si="4"/>
        <v>0</v>
      </c>
    </row>
    <row r="197" spans="26:55" x14ac:dyDescent="0.25">
      <c r="Z197" s="186">
        <v>214</v>
      </c>
      <c r="AA197" s="191"/>
      <c r="AB197" s="191"/>
      <c r="AC197" s="191"/>
      <c r="AD197" s="191"/>
      <c r="AE197" s="191"/>
      <c r="AF197" s="191"/>
      <c r="AG197" s="191"/>
      <c r="AH197" s="191"/>
      <c r="AI197" s="191"/>
      <c r="AJ197" s="191"/>
      <c r="AK197" s="191"/>
      <c r="AL197" s="191"/>
      <c r="AM197" s="191"/>
      <c r="AN197" s="191"/>
      <c r="AO197" s="191"/>
      <c r="AP197" s="191"/>
      <c r="AQ197" s="191"/>
      <c r="AR197" s="191"/>
      <c r="AS197" s="191"/>
      <c r="AT197" s="191"/>
      <c r="AU197" s="191"/>
      <c r="AV197" s="183" t="str">
        <f>IFERROR(INDEX(prosjekttema_og_tittel[tema inngår i prosjektsøknad],MATCH(AD197,prosjekttema_og_tittel[rowId - prosjekttema],0)),"")</f>
        <v/>
      </c>
      <c r="AW197" s="183" t="str">
        <f>IFERROR(INDEX(prosjekttema_og_tittel[prosjekttema inngår i prosjektsøknad som har fått innvilgede midler],MATCH(AD197,prosjekttema_og_tittel[rowId - prosjekttema],0)),"")</f>
        <v/>
      </c>
      <c r="AX197" s="200" t="str">
        <f>IFERROR(INDEX($T$13:$T$76,MATCH('backend (Ikke rør)'!$AD197,$Q$13:$Q$76,0)),"")</f>
        <v>Måloppnåelse (antall ansatte)</v>
      </c>
      <c r="AY197" s="200">
        <f>IFERROR(INDEX($U$13:$U$76,MATCH('backend (Ikke rør)'!$AD197,$Q$13:$Q$76,0)),"")</f>
        <v>0</v>
      </c>
      <c r="AZ197" s="200">
        <f>IFERROR(INDEX($V$13:$V$76,MATCH('backend (Ikke rør)'!$AD197,$Q$13:$Q$76,0)),"")</f>
        <v>0</v>
      </c>
      <c r="BA197" s="183">
        <f>IFERROR(INDEX($V$79:$V$107,MATCH('backend (Ikke rør)'!$AD197,$Q$79:$Q$107,0)),"")</f>
        <v>0</v>
      </c>
      <c r="BB197" s="183">
        <f>IFERROR(INDEX($W$79:$W$107,MATCH('backend (Ikke rør)'!$AD197,$Q$79:$Q$107,0)),"")</f>
        <v>0</v>
      </c>
      <c r="BC197" s="188" t="b">
        <f t="shared" si="4"/>
        <v>0</v>
      </c>
    </row>
    <row r="198" spans="26:55" x14ac:dyDescent="0.25">
      <c r="Z198" s="186">
        <v>215</v>
      </c>
      <c r="AA198" s="191"/>
      <c r="AB198" s="191"/>
      <c r="AC198" s="191"/>
      <c r="AD198" s="191"/>
      <c r="AE198" s="191"/>
      <c r="AF198" s="191"/>
      <c r="AG198" s="191"/>
      <c r="AH198" s="191"/>
      <c r="AI198" s="191"/>
      <c r="AJ198" s="191"/>
      <c r="AK198" s="191"/>
      <c r="AL198" s="191"/>
      <c r="AM198" s="191"/>
      <c r="AN198" s="191"/>
      <c r="AO198" s="191"/>
      <c r="AP198" s="191"/>
      <c r="AQ198" s="191"/>
      <c r="AR198" s="191"/>
      <c r="AS198" s="191"/>
      <c r="AT198" s="191"/>
      <c r="AU198" s="191"/>
      <c r="AV198" s="183" t="str">
        <f>IFERROR(INDEX(prosjekttema_og_tittel[tema inngår i prosjektsøknad],MATCH(AD198,prosjekttema_og_tittel[rowId - prosjekttema],0)),"")</f>
        <v/>
      </c>
      <c r="AW198" s="183" t="str">
        <f>IFERROR(INDEX(prosjekttema_og_tittel[prosjekttema inngår i prosjektsøknad som har fått innvilgede midler],MATCH(AD198,prosjekttema_og_tittel[rowId - prosjekttema],0)),"")</f>
        <v/>
      </c>
      <c r="AX198" s="200" t="str">
        <f>IFERROR(INDEX($T$13:$T$76,MATCH('backend (Ikke rør)'!$AD198,$Q$13:$Q$76,0)),"")</f>
        <v>Måloppnåelse (antall ansatte)</v>
      </c>
      <c r="AY198" s="200">
        <f>IFERROR(INDEX($U$13:$U$76,MATCH('backend (Ikke rør)'!$AD198,$Q$13:$Q$76,0)),"")</f>
        <v>0</v>
      </c>
      <c r="AZ198" s="200">
        <f>IFERROR(INDEX($V$13:$V$76,MATCH('backend (Ikke rør)'!$AD198,$Q$13:$Q$76,0)),"")</f>
        <v>0</v>
      </c>
      <c r="BA198" s="183">
        <f>IFERROR(INDEX($V$79:$V$107,MATCH('backend (Ikke rør)'!$AD198,$Q$79:$Q$107,0)),"")</f>
        <v>0</v>
      </c>
      <c r="BB198" s="183">
        <f>IFERROR(INDEX($W$79:$W$107,MATCH('backend (Ikke rør)'!$AD198,$Q$79:$Q$107,0)),"")</f>
        <v>0</v>
      </c>
      <c r="BC198" s="188" t="b">
        <f t="shared" si="4"/>
        <v>0</v>
      </c>
    </row>
    <row r="199" spans="26:55" x14ac:dyDescent="0.25">
      <c r="Z199" s="186">
        <v>216</v>
      </c>
      <c r="AA199" s="191"/>
      <c r="AB199" s="191"/>
      <c r="AC199" s="191"/>
      <c r="AD199" s="191"/>
      <c r="AE199" s="191"/>
      <c r="AF199" s="191"/>
      <c r="AG199" s="191"/>
      <c r="AH199" s="191"/>
      <c r="AI199" s="191"/>
      <c r="AJ199" s="191"/>
      <c r="AK199" s="191"/>
      <c r="AL199" s="191"/>
      <c r="AM199" s="191"/>
      <c r="AN199" s="191"/>
      <c r="AO199" s="191"/>
      <c r="AP199" s="191"/>
      <c r="AQ199" s="191"/>
      <c r="AR199" s="191"/>
      <c r="AS199" s="191"/>
      <c r="AT199" s="191"/>
      <c r="AU199" s="191"/>
      <c r="AV199" s="183" t="str">
        <f>IFERROR(INDEX(prosjekttema_og_tittel[tema inngår i prosjektsøknad],MATCH(AD199,prosjekttema_og_tittel[rowId - prosjekttema],0)),"")</f>
        <v/>
      </c>
      <c r="AW199" s="183" t="str">
        <f>IFERROR(INDEX(prosjekttema_og_tittel[prosjekttema inngår i prosjektsøknad som har fått innvilgede midler],MATCH(AD199,prosjekttema_og_tittel[rowId - prosjekttema],0)),"")</f>
        <v/>
      </c>
      <c r="AX199" s="200" t="str">
        <f>IFERROR(INDEX($T$13:$T$76,MATCH('backend (Ikke rør)'!$AD199,$Q$13:$Q$76,0)),"")</f>
        <v>Måloppnåelse (antall ansatte)</v>
      </c>
      <c r="AY199" s="200">
        <f>IFERROR(INDEX($U$13:$U$76,MATCH('backend (Ikke rør)'!$AD199,$Q$13:$Q$76,0)),"")</f>
        <v>0</v>
      </c>
      <c r="AZ199" s="200">
        <f>IFERROR(INDEX($V$13:$V$76,MATCH('backend (Ikke rør)'!$AD199,$Q$13:$Q$76,0)),"")</f>
        <v>0</v>
      </c>
      <c r="BA199" s="183">
        <f>IFERROR(INDEX($V$79:$V$107,MATCH('backend (Ikke rør)'!$AD199,$Q$79:$Q$107,0)),"")</f>
        <v>0</v>
      </c>
      <c r="BB199" s="183">
        <f>IFERROR(INDEX($W$79:$W$107,MATCH('backend (Ikke rør)'!$AD199,$Q$79:$Q$107,0)),"")</f>
        <v>0</v>
      </c>
      <c r="BC199" s="188" t="b">
        <f t="shared" si="4"/>
        <v>0</v>
      </c>
    </row>
    <row r="200" spans="26:55" x14ac:dyDescent="0.25">
      <c r="Z200" s="186">
        <v>217</v>
      </c>
      <c r="AA200" s="191"/>
      <c r="AB200" s="191"/>
      <c r="AC200" s="191"/>
      <c r="AD200" s="191"/>
      <c r="AE200" s="191"/>
      <c r="AF200" s="191"/>
      <c r="AG200" s="191"/>
      <c r="AH200" s="191"/>
      <c r="AI200" s="191"/>
      <c r="AJ200" s="191"/>
      <c r="AK200" s="191"/>
      <c r="AL200" s="191"/>
      <c r="AM200" s="191"/>
      <c r="AN200" s="191"/>
      <c r="AO200" s="191"/>
      <c r="AP200" s="191"/>
      <c r="AQ200" s="191"/>
      <c r="AR200" s="191"/>
      <c r="AS200" s="191"/>
      <c r="AT200" s="191"/>
      <c r="AU200" s="191"/>
      <c r="AV200" s="183" t="str">
        <f>IFERROR(INDEX(prosjekttema_og_tittel[tema inngår i prosjektsøknad],MATCH(AD200,prosjekttema_og_tittel[rowId - prosjekttema],0)),"")</f>
        <v/>
      </c>
      <c r="AW200" s="183" t="str">
        <f>IFERROR(INDEX(prosjekttema_og_tittel[prosjekttema inngår i prosjektsøknad som har fått innvilgede midler],MATCH(AD200,prosjekttema_og_tittel[rowId - prosjekttema],0)),"")</f>
        <v/>
      </c>
      <c r="AX200" s="200" t="str">
        <f>IFERROR(INDEX($T$13:$T$76,MATCH('backend (Ikke rør)'!$AD200,$Q$13:$Q$76,0)),"")</f>
        <v>Måloppnåelse (antall ansatte)</v>
      </c>
      <c r="AY200" s="200">
        <f>IFERROR(INDEX($U$13:$U$76,MATCH('backend (Ikke rør)'!$AD200,$Q$13:$Q$76,0)),"")</f>
        <v>0</v>
      </c>
      <c r="AZ200" s="200">
        <f>IFERROR(INDEX($V$13:$V$76,MATCH('backend (Ikke rør)'!$AD200,$Q$13:$Q$76,0)),"")</f>
        <v>0</v>
      </c>
      <c r="BA200" s="183">
        <f>IFERROR(INDEX($V$79:$V$107,MATCH('backend (Ikke rør)'!$AD200,$Q$79:$Q$107,0)),"")</f>
        <v>0</v>
      </c>
      <c r="BB200" s="183">
        <f>IFERROR(INDEX($W$79:$W$107,MATCH('backend (Ikke rør)'!$AD200,$Q$79:$Q$107,0)),"")</f>
        <v>0</v>
      </c>
      <c r="BC200" s="188" t="b">
        <f t="shared" si="4"/>
        <v>0</v>
      </c>
    </row>
    <row r="201" spans="26:55" x14ac:dyDescent="0.25">
      <c r="Z201" s="186">
        <v>218</v>
      </c>
      <c r="AA201" s="191"/>
      <c r="AB201" s="191"/>
      <c r="AC201" s="191"/>
      <c r="AD201" s="191"/>
      <c r="AE201" s="191"/>
      <c r="AF201" s="191"/>
      <c r="AG201" s="191"/>
      <c r="AH201" s="191"/>
      <c r="AI201" s="191"/>
      <c r="AJ201" s="191"/>
      <c r="AK201" s="191"/>
      <c r="AL201" s="191"/>
      <c r="AM201" s="191"/>
      <c r="AN201" s="191"/>
      <c r="AO201" s="191"/>
      <c r="AP201" s="191"/>
      <c r="AQ201" s="191"/>
      <c r="AR201" s="191"/>
      <c r="AS201" s="191"/>
      <c r="AT201" s="191"/>
      <c r="AU201" s="191"/>
      <c r="AV201" s="183" t="str">
        <f>IFERROR(INDEX(prosjekttema_og_tittel[tema inngår i prosjektsøknad],MATCH(AD201,prosjekttema_og_tittel[rowId - prosjekttema],0)),"")</f>
        <v/>
      </c>
      <c r="AW201" s="183" t="str">
        <f>IFERROR(INDEX(prosjekttema_og_tittel[prosjekttema inngår i prosjektsøknad som har fått innvilgede midler],MATCH(AD201,prosjekttema_og_tittel[rowId - prosjekttema],0)),"")</f>
        <v/>
      </c>
      <c r="AX201" s="200" t="str">
        <f>IFERROR(INDEX($T$13:$T$76,MATCH('backend (Ikke rør)'!$AD201,$Q$13:$Q$76,0)),"")</f>
        <v>Måloppnåelse (antall ansatte)</v>
      </c>
      <c r="AY201" s="200">
        <f>IFERROR(INDEX($U$13:$U$76,MATCH('backend (Ikke rør)'!$AD201,$Q$13:$Q$76,0)),"")</f>
        <v>0</v>
      </c>
      <c r="AZ201" s="200">
        <f>IFERROR(INDEX($V$13:$V$76,MATCH('backend (Ikke rør)'!$AD201,$Q$13:$Q$76,0)),"")</f>
        <v>0</v>
      </c>
      <c r="BA201" s="183">
        <f>IFERROR(INDEX($V$79:$V$107,MATCH('backend (Ikke rør)'!$AD201,$Q$79:$Q$107,0)),"")</f>
        <v>0</v>
      </c>
      <c r="BB201" s="183">
        <f>IFERROR(INDEX($W$79:$W$107,MATCH('backend (Ikke rør)'!$AD201,$Q$79:$Q$107,0)),"")</f>
        <v>0</v>
      </c>
      <c r="BC201" s="188" t="b">
        <f t="shared" si="4"/>
        <v>0</v>
      </c>
    </row>
    <row r="202" spans="26:55" x14ac:dyDescent="0.25">
      <c r="Z202" s="186">
        <v>219</v>
      </c>
      <c r="AA202" s="191"/>
      <c r="AB202" s="191"/>
      <c r="AC202" s="191"/>
      <c r="AD202" s="191"/>
      <c r="AE202" s="191"/>
      <c r="AF202" s="191"/>
      <c r="AG202" s="191"/>
      <c r="AH202" s="191"/>
      <c r="AI202" s="191"/>
      <c r="AJ202" s="191"/>
      <c r="AK202" s="191"/>
      <c r="AL202" s="191"/>
      <c r="AM202" s="191"/>
      <c r="AN202" s="191"/>
      <c r="AO202" s="191"/>
      <c r="AP202" s="191"/>
      <c r="AQ202" s="191"/>
      <c r="AR202" s="191"/>
      <c r="AS202" s="191"/>
      <c r="AT202" s="191"/>
      <c r="AU202" s="191"/>
      <c r="AV202" s="183" t="str">
        <f>IFERROR(INDEX(prosjekttema_og_tittel[tema inngår i prosjektsøknad],MATCH(AD202,prosjekttema_og_tittel[rowId - prosjekttema],0)),"")</f>
        <v/>
      </c>
      <c r="AW202" s="183" t="str">
        <f>IFERROR(INDEX(prosjekttema_og_tittel[prosjekttema inngår i prosjektsøknad som har fått innvilgede midler],MATCH(AD202,prosjekttema_og_tittel[rowId - prosjekttema],0)),"")</f>
        <v/>
      </c>
      <c r="AX202" s="200" t="str">
        <f>IFERROR(INDEX($T$13:$T$76,MATCH('backend (Ikke rør)'!$AD202,$Q$13:$Q$76,0)),"")</f>
        <v>Måloppnåelse (antall ansatte)</v>
      </c>
      <c r="AY202" s="200">
        <f>IFERROR(INDEX($U$13:$U$76,MATCH('backend (Ikke rør)'!$AD202,$Q$13:$Q$76,0)),"")</f>
        <v>0</v>
      </c>
      <c r="AZ202" s="200">
        <f>IFERROR(INDEX($V$13:$V$76,MATCH('backend (Ikke rør)'!$AD202,$Q$13:$Q$76,0)),"")</f>
        <v>0</v>
      </c>
      <c r="BA202" s="183">
        <f>IFERROR(INDEX($V$79:$V$107,MATCH('backend (Ikke rør)'!$AD202,$Q$79:$Q$107,0)),"")</f>
        <v>0</v>
      </c>
      <c r="BB202" s="183">
        <f>IFERROR(INDEX($W$79:$W$107,MATCH('backend (Ikke rør)'!$AD202,$Q$79:$Q$107,0)),"")</f>
        <v>0</v>
      </c>
      <c r="BC202" s="188" t="b">
        <f t="shared" si="4"/>
        <v>0</v>
      </c>
    </row>
    <row r="203" spans="26:55" x14ac:dyDescent="0.25">
      <c r="Z203" s="186">
        <v>220</v>
      </c>
      <c r="AA203" s="191"/>
      <c r="AB203" s="191"/>
      <c r="AC203" s="191"/>
      <c r="AD203" s="191"/>
      <c r="AE203" s="191"/>
      <c r="AF203" s="191"/>
      <c r="AG203" s="191"/>
      <c r="AH203" s="191"/>
      <c r="AI203" s="191"/>
      <c r="AJ203" s="191"/>
      <c r="AK203" s="191"/>
      <c r="AL203" s="191"/>
      <c r="AM203" s="191"/>
      <c r="AN203" s="191"/>
      <c r="AO203" s="191"/>
      <c r="AP203" s="191"/>
      <c r="AQ203" s="191"/>
      <c r="AR203" s="191"/>
      <c r="AS203" s="191"/>
      <c r="AT203" s="191"/>
      <c r="AU203" s="191"/>
      <c r="AV203" s="183" t="str">
        <f>IFERROR(INDEX(prosjekttema_og_tittel[tema inngår i prosjektsøknad],MATCH(AD203,prosjekttema_og_tittel[rowId - prosjekttema],0)),"")</f>
        <v/>
      </c>
      <c r="AW203" s="183" t="str">
        <f>IFERROR(INDEX(prosjekttema_og_tittel[prosjekttema inngår i prosjektsøknad som har fått innvilgede midler],MATCH(AD203,prosjekttema_og_tittel[rowId - prosjekttema],0)),"")</f>
        <v/>
      </c>
      <c r="AX203" s="200" t="str">
        <f>IFERROR(INDEX($T$13:$T$76,MATCH('backend (Ikke rør)'!$AD203,$Q$13:$Q$76,0)),"")</f>
        <v>Måloppnåelse (antall ansatte)</v>
      </c>
      <c r="AY203" s="200">
        <f>IFERROR(INDEX($U$13:$U$76,MATCH('backend (Ikke rør)'!$AD203,$Q$13:$Q$76,0)),"")</f>
        <v>0</v>
      </c>
      <c r="AZ203" s="200">
        <f>IFERROR(INDEX($V$13:$V$76,MATCH('backend (Ikke rør)'!$AD203,$Q$13:$Q$76,0)),"")</f>
        <v>0</v>
      </c>
      <c r="BA203" s="183">
        <f>IFERROR(INDEX($V$79:$V$107,MATCH('backend (Ikke rør)'!$AD203,$Q$79:$Q$107,0)),"")</f>
        <v>0</v>
      </c>
      <c r="BB203" s="183">
        <f>IFERROR(INDEX($W$79:$W$107,MATCH('backend (Ikke rør)'!$AD203,$Q$79:$Q$107,0)),"")</f>
        <v>0</v>
      </c>
      <c r="BC203" s="188" t="b">
        <f t="shared" si="4"/>
        <v>0</v>
      </c>
    </row>
    <row r="204" spans="26:55" x14ac:dyDescent="0.25">
      <c r="Z204" s="186">
        <v>221</v>
      </c>
      <c r="AA204" s="191"/>
      <c r="AB204" s="191"/>
      <c r="AC204" s="191"/>
      <c r="AD204" s="191"/>
      <c r="AE204" s="191"/>
      <c r="AF204" s="191"/>
      <c r="AG204" s="191"/>
      <c r="AH204" s="191"/>
      <c r="AI204" s="191"/>
      <c r="AJ204" s="191"/>
      <c r="AK204" s="191"/>
      <c r="AL204" s="191"/>
      <c r="AM204" s="191"/>
      <c r="AN204" s="191"/>
      <c r="AO204" s="191"/>
      <c r="AP204" s="191"/>
      <c r="AQ204" s="191"/>
      <c r="AR204" s="191"/>
      <c r="AS204" s="191"/>
      <c r="AT204" s="191"/>
      <c r="AU204" s="191"/>
      <c r="AV204" s="183" t="str">
        <f>IFERROR(INDEX(prosjekttema_og_tittel[tema inngår i prosjektsøknad],MATCH(AD204,prosjekttema_og_tittel[rowId - prosjekttema],0)),"")</f>
        <v/>
      </c>
      <c r="AW204" s="183" t="str">
        <f>IFERROR(INDEX(prosjekttema_og_tittel[prosjekttema inngår i prosjektsøknad som har fått innvilgede midler],MATCH(AD204,prosjekttema_og_tittel[rowId - prosjekttema],0)),"")</f>
        <v/>
      </c>
      <c r="AX204" s="200" t="str">
        <f>IFERROR(INDEX($T$13:$T$76,MATCH('backend (Ikke rør)'!$AD204,$Q$13:$Q$76,0)),"")</f>
        <v>Måloppnåelse (antall ansatte)</v>
      </c>
      <c r="AY204" s="200">
        <f>IFERROR(INDEX($U$13:$U$76,MATCH('backend (Ikke rør)'!$AD204,$Q$13:$Q$76,0)),"")</f>
        <v>0</v>
      </c>
      <c r="AZ204" s="200">
        <f>IFERROR(INDEX($V$13:$V$76,MATCH('backend (Ikke rør)'!$AD204,$Q$13:$Q$76,0)),"")</f>
        <v>0</v>
      </c>
      <c r="BA204" s="183">
        <f>IFERROR(INDEX($V$79:$V$107,MATCH('backend (Ikke rør)'!$AD204,$Q$79:$Q$107,0)),"")</f>
        <v>0</v>
      </c>
      <c r="BB204" s="183">
        <f>IFERROR(INDEX($W$79:$W$107,MATCH('backend (Ikke rør)'!$AD204,$Q$79:$Q$107,0)),"")</f>
        <v>0</v>
      </c>
      <c r="BC204" s="188" t="b">
        <f t="shared" si="4"/>
        <v>0</v>
      </c>
    </row>
    <row r="205" spans="26:55" x14ac:dyDescent="0.25">
      <c r="Z205" s="186">
        <v>222</v>
      </c>
      <c r="AA205" s="191"/>
      <c r="AB205" s="191"/>
      <c r="AC205" s="191"/>
      <c r="AD205" s="191"/>
      <c r="AE205" s="191"/>
      <c r="AF205" s="191"/>
      <c r="AG205" s="191"/>
      <c r="AH205" s="191"/>
      <c r="AI205" s="191"/>
      <c r="AJ205" s="191"/>
      <c r="AK205" s="191"/>
      <c r="AL205" s="191"/>
      <c r="AM205" s="191"/>
      <c r="AN205" s="191"/>
      <c r="AO205" s="191"/>
      <c r="AP205" s="191"/>
      <c r="AQ205" s="191"/>
      <c r="AR205" s="191"/>
      <c r="AS205" s="191"/>
      <c r="AT205" s="191"/>
      <c r="AU205" s="191"/>
      <c r="AV205" s="183" t="str">
        <f>IFERROR(INDEX(prosjekttema_og_tittel[tema inngår i prosjektsøknad],MATCH(AD205,prosjekttema_og_tittel[rowId - prosjekttema],0)),"")</f>
        <v/>
      </c>
      <c r="AW205" s="183" t="str">
        <f>IFERROR(INDEX(prosjekttema_og_tittel[prosjekttema inngår i prosjektsøknad som har fått innvilgede midler],MATCH(AD205,prosjekttema_og_tittel[rowId - prosjekttema],0)),"")</f>
        <v/>
      </c>
      <c r="AX205" s="200" t="str">
        <f>IFERROR(INDEX($T$13:$T$76,MATCH('backend (Ikke rør)'!$AD205,$Q$13:$Q$76,0)),"")</f>
        <v>Måloppnåelse (antall ansatte)</v>
      </c>
      <c r="AY205" s="200">
        <f>IFERROR(INDEX($U$13:$U$76,MATCH('backend (Ikke rør)'!$AD205,$Q$13:$Q$76,0)),"")</f>
        <v>0</v>
      </c>
      <c r="AZ205" s="200">
        <f>IFERROR(INDEX($V$13:$V$76,MATCH('backend (Ikke rør)'!$AD205,$Q$13:$Q$76,0)),"")</f>
        <v>0</v>
      </c>
      <c r="BA205" s="183">
        <f>IFERROR(INDEX($V$79:$V$107,MATCH('backend (Ikke rør)'!$AD205,$Q$79:$Q$107,0)),"")</f>
        <v>0</v>
      </c>
      <c r="BB205" s="183">
        <f>IFERROR(INDEX($W$79:$W$107,MATCH('backend (Ikke rør)'!$AD205,$Q$79:$Q$107,0)),"")</f>
        <v>0</v>
      </c>
      <c r="BC205" s="188" t="b">
        <f t="shared" si="4"/>
        <v>0</v>
      </c>
    </row>
    <row r="206" spans="26:55" x14ac:dyDescent="0.25">
      <c r="Z206" s="186">
        <v>223</v>
      </c>
      <c r="AA206" s="191"/>
      <c r="AB206" s="191"/>
      <c r="AC206" s="191"/>
      <c r="AD206" s="191"/>
      <c r="AE206" s="191"/>
      <c r="AF206" s="191"/>
      <c r="AG206" s="191"/>
      <c r="AH206" s="191"/>
      <c r="AI206" s="191"/>
      <c r="AJ206" s="191"/>
      <c r="AK206" s="191"/>
      <c r="AL206" s="191"/>
      <c r="AM206" s="191"/>
      <c r="AN206" s="191"/>
      <c r="AO206" s="191"/>
      <c r="AP206" s="191"/>
      <c r="AQ206" s="191"/>
      <c r="AR206" s="191"/>
      <c r="AS206" s="191"/>
      <c r="AT206" s="191"/>
      <c r="AU206" s="191"/>
      <c r="AV206" s="183" t="str">
        <f>IFERROR(INDEX(prosjekttema_og_tittel[tema inngår i prosjektsøknad],MATCH(AD206,prosjekttema_og_tittel[rowId - prosjekttema],0)),"")</f>
        <v/>
      </c>
      <c r="AW206" s="183" t="str">
        <f>IFERROR(INDEX(prosjekttema_og_tittel[prosjekttema inngår i prosjektsøknad som har fått innvilgede midler],MATCH(AD206,prosjekttema_og_tittel[rowId - prosjekttema],0)),"")</f>
        <v/>
      </c>
      <c r="AX206" s="200" t="str">
        <f>IFERROR(INDEX($T$13:$T$76,MATCH('backend (Ikke rør)'!$AD206,$Q$13:$Q$76,0)),"")</f>
        <v>Måloppnåelse (antall ansatte)</v>
      </c>
      <c r="AY206" s="200">
        <f>IFERROR(INDEX($U$13:$U$76,MATCH('backend (Ikke rør)'!$AD206,$Q$13:$Q$76,0)),"")</f>
        <v>0</v>
      </c>
      <c r="AZ206" s="200">
        <f>IFERROR(INDEX($V$13:$V$76,MATCH('backend (Ikke rør)'!$AD206,$Q$13:$Q$76,0)),"")</f>
        <v>0</v>
      </c>
      <c r="BA206" s="183">
        <f>IFERROR(INDEX($V$79:$V$107,MATCH('backend (Ikke rør)'!$AD206,$Q$79:$Q$107,0)),"")</f>
        <v>0</v>
      </c>
      <c r="BB206" s="183">
        <f>IFERROR(INDEX($W$79:$W$107,MATCH('backend (Ikke rør)'!$AD206,$Q$79:$Q$107,0)),"")</f>
        <v>0</v>
      </c>
      <c r="BC206" s="188" t="b">
        <f t="shared" si="4"/>
        <v>0</v>
      </c>
    </row>
    <row r="207" spans="26:55" x14ac:dyDescent="0.25">
      <c r="Z207" s="186">
        <v>224</v>
      </c>
      <c r="AA207" s="191"/>
      <c r="AB207" s="191"/>
      <c r="AC207" s="191"/>
      <c r="AD207" s="191"/>
      <c r="AE207" s="191"/>
      <c r="AF207" s="191"/>
      <c r="AG207" s="191"/>
      <c r="AH207" s="191"/>
      <c r="AI207" s="191"/>
      <c r="AJ207" s="191"/>
      <c r="AK207" s="191"/>
      <c r="AL207" s="191"/>
      <c r="AM207" s="191"/>
      <c r="AN207" s="191"/>
      <c r="AO207" s="191"/>
      <c r="AP207" s="191"/>
      <c r="AQ207" s="191"/>
      <c r="AR207" s="191"/>
      <c r="AS207" s="191"/>
      <c r="AT207" s="191"/>
      <c r="AU207" s="191"/>
      <c r="AV207" s="183" t="str">
        <f>IFERROR(INDEX(prosjekttema_og_tittel[tema inngår i prosjektsøknad],MATCH(AD207,prosjekttema_og_tittel[rowId - prosjekttema],0)),"")</f>
        <v/>
      </c>
      <c r="AW207" s="183" t="str">
        <f>IFERROR(INDEX(prosjekttema_og_tittel[prosjekttema inngår i prosjektsøknad som har fått innvilgede midler],MATCH(AD207,prosjekttema_og_tittel[rowId - prosjekttema],0)),"")</f>
        <v/>
      </c>
      <c r="AX207" s="200" t="str">
        <f>IFERROR(INDEX($T$13:$T$76,MATCH('backend (Ikke rør)'!$AD207,$Q$13:$Q$76,0)),"")</f>
        <v>Måloppnåelse (antall ansatte)</v>
      </c>
      <c r="AY207" s="200">
        <f>IFERROR(INDEX($U$13:$U$76,MATCH('backend (Ikke rør)'!$AD207,$Q$13:$Q$76,0)),"")</f>
        <v>0</v>
      </c>
      <c r="AZ207" s="200">
        <f>IFERROR(INDEX($V$13:$V$76,MATCH('backend (Ikke rør)'!$AD207,$Q$13:$Q$76,0)),"")</f>
        <v>0</v>
      </c>
      <c r="BA207" s="183">
        <f>IFERROR(INDEX($V$79:$V$107,MATCH('backend (Ikke rør)'!$AD207,$Q$79:$Q$107,0)),"")</f>
        <v>0</v>
      </c>
      <c r="BB207" s="183">
        <f>IFERROR(INDEX($W$79:$W$107,MATCH('backend (Ikke rør)'!$AD207,$Q$79:$Q$107,0)),"")</f>
        <v>0</v>
      </c>
      <c r="BC207" s="188" t="b">
        <f t="shared" si="4"/>
        <v>0</v>
      </c>
    </row>
    <row r="208" spans="26:55" x14ac:dyDescent="0.25">
      <c r="Z208" s="186">
        <v>225</v>
      </c>
      <c r="AA208" s="191"/>
      <c r="AB208" s="191"/>
      <c r="AC208" s="191"/>
      <c r="AD208" s="191"/>
      <c r="AE208" s="191"/>
      <c r="AF208" s="191"/>
      <c r="AG208" s="191"/>
      <c r="AH208" s="191"/>
      <c r="AI208" s="191"/>
      <c r="AJ208" s="191"/>
      <c r="AK208" s="191"/>
      <c r="AL208" s="191"/>
      <c r="AM208" s="191"/>
      <c r="AN208" s="191"/>
      <c r="AO208" s="191"/>
      <c r="AP208" s="191"/>
      <c r="AQ208" s="191"/>
      <c r="AR208" s="191"/>
      <c r="AS208" s="191"/>
      <c r="AT208" s="191"/>
      <c r="AU208" s="191"/>
      <c r="AV208" s="183" t="str">
        <f>IFERROR(INDEX(prosjekttema_og_tittel[tema inngår i prosjektsøknad],MATCH(AD208,prosjekttema_og_tittel[rowId - prosjekttema],0)),"")</f>
        <v/>
      </c>
      <c r="AW208" s="183" t="str">
        <f>IFERROR(INDEX(prosjekttema_og_tittel[prosjekttema inngår i prosjektsøknad som har fått innvilgede midler],MATCH(AD208,prosjekttema_og_tittel[rowId - prosjekttema],0)),"")</f>
        <v/>
      </c>
      <c r="AX208" s="200" t="str">
        <f>IFERROR(INDEX($T$13:$T$76,MATCH('backend (Ikke rør)'!$AD208,$Q$13:$Q$76,0)),"")</f>
        <v>Måloppnåelse (antall ansatte)</v>
      </c>
      <c r="AY208" s="200">
        <f>IFERROR(INDEX($U$13:$U$76,MATCH('backend (Ikke rør)'!$AD208,$Q$13:$Q$76,0)),"")</f>
        <v>0</v>
      </c>
      <c r="AZ208" s="200">
        <f>IFERROR(INDEX($V$13:$V$76,MATCH('backend (Ikke rør)'!$AD208,$Q$13:$Q$76,0)),"")</f>
        <v>0</v>
      </c>
      <c r="BA208" s="183">
        <f>IFERROR(INDEX($V$79:$V$107,MATCH('backend (Ikke rør)'!$AD208,$Q$79:$Q$107,0)),"")</f>
        <v>0</v>
      </c>
      <c r="BB208" s="183">
        <f>IFERROR(INDEX($W$79:$W$107,MATCH('backend (Ikke rør)'!$AD208,$Q$79:$Q$107,0)),"")</f>
        <v>0</v>
      </c>
      <c r="BC208" s="188" t="b">
        <f t="shared" si="4"/>
        <v>0</v>
      </c>
    </row>
    <row r="209" spans="26:55" x14ac:dyDescent="0.25">
      <c r="Z209" s="186">
        <v>226</v>
      </c>
      <c r="AA209" s="191"/>
      <c r="AB209" s="191"/>
      <c r="AC209" s="191"/>
      <c r="AD209" s="191"/>
      <c r="AE209" s="191"/>
      <c r="AF209" s="191"/>
      <c r="AG209" s="191"/>
      <c r="AH209" s="191"/>
      <c r="AI209" s="191"/>
      <c r="AJ209" s="191"/>
      <c r="AK209" s="191"/>
      <c r="AL209" s="191"/>
      <c r="AM209" s="191"/>
      <c r="AN209" s="191"/>
      <c r="AO209" s="191"/>
      <c r="AP209" s="191"/>
      <c r="AQ209" s="191"/>
      <c r="AR209" s="191"/>
      <c r="AS209" s="191"/>
      <c r="AT209" s="191"/>
      <c r="AU209" s="191"/>
      <c r="AV209" s="183" t="str">
        <f>IFERROR(INDEX(prosjekttema_og_tittel[tema inngår i prosjektsøknad],MATCH(AD209,prosjekttema_og_tittel[rowId - prosjekttema],0)),"")</f>
        <v/>
      </c>
      <c r="AW209" s="183" t="str">
        <f>IFERROR(INDEX(prosjekttema_og_tittel[prosjekttema inngår i prosjektsøknad som har fått innvilgede midler],MATCH(AD209,prosjekttema_og_tittel[rowId - prosjekttema],0)),"")</f>
        <v/>
      </c>
      <c r="AX209" s="200" t="str">
        <f>IFERROR(INDEX($T$13:$T$76,MATCH('backend (Ikke rør)'!$AD209,$Q$13:$Q$76,0)),"")</f>
        <v>Måloppnåelse (antall ansatte)</v>
      </c>
      <c r="AY209" s="200">
        <f>IFERROR(INDEX($U$13:$U$76,MATCH('backend (Ikke rør)'!$AD209,$Q$13:$Q$76,0)),"")</f>
        <v>0</v>
      </c>
      <c r="AZ209" s="200">
        <f>IFERROR(INDEX($V$13:$V$76,MATCH('backend (Ikke rør)'!$AD209,$Q$13:$Q$76,0)),"")</f>
        <v>0</v>
      </c>
      <c r="BA209" s="183">
        <f>IFERROR(INDEX($V$79:$V$107,MATCH('backend (Ikke rør)'!$AD209,$Q$79:$Q$107,0)),"")</f>
        <v>0</v>
      </c>
      <c r="BB209" s="183">
        <f>IFERROR(INDEX($W$79:$W$107,MATCH('backend (Ikke rør)'!$AD209,$Q$79:$Q$107,0)),"")</f>
        <v>0</v>
      </c>
      <c r="BC209" s="188" t="b">
        <f t="shared" si="4"/>
        <v>0</v>
      </c>
    </row>
    <row r="210" spans="26:55" x14ac:dyDescent="0.25">
      <c r="Z210" s="186">
        <v>227</v>
      </c>
      <c r="AA210" s="191"/>
      <c r="AB210" s="191"/>
      <c r="AC210" s="191"/>
      <c r="AD210" s="191"/>
      <c r="AE210" s="191"/>
      <c r="AF210" s="191"/>
      <c r="AG210" s="191"/>
      <c r="AH210" s="191"/>
      <c r="AI210" s="191"/>
      <c r="AJ210" s="191"/>
      <c r="AK210" s="191"/>
      <c r="AL210" s="191"/>
      <c r="AM210" s="191"/>
      <c r="AN210" s="191"/>
      <c r="AO210" s="191"/>
      <c r="AP210" s="191"/>
      <c r="AQ210" s="191"/>
      <c r="AR210" s="191"/>
      <c r="AS210" s="191"/>
      <c r="AT210" s="191"/>
      <c r="AU210" s="191"/>
      <c r="AV210" s="183" t="str">
        <f>IFERROR(INDEX(prosjekttema_og_tittel[tema inngår i prosjektsøknad],MATCH(AD210,prosjekttema_og_tittel[rowId - prosjekttema],0)),"")</f>
        <v/>
      </c>
      <c r="AW210" s="183" t="str">
        <f>IFERROR(INDEX(prosjekttema_og_tittel[prosjekttema inngår i prosjektsøknad som har fått innvilgede midler],MATCH(AD210,prosjekttema_og_tittel[rowId - prosjekttema],0)),"")</f>
        <v/>
      </c>
      <c r="AX210" s="200" t="str">
        <f>IFERROR(INDEX($T$13:$T$76,MATCH('backend (Ikke rør)'!$AD210,$Q$13:$Q$76,0)),"")</f>
        <v>Måloppnåelse (antall ansatte)</v>
      </c>
      <c r="AY210" s="200">
        <f>IFERROR(INDEX($U$13:$U$76,MATCH('backend (Ikke rør)'!$AD210,$Q$13:$Q$76,0)),"")</f>
        <v>0</v>
      </c>
      <c r="AZ210" s="200">
        <f>IFERROR(INDEX($V$13:$V$76,MATCH('backend (Ikke rør)'!$AD210,$Q$13:$Q$76,0)),"")</f>
        <v>0</v>
      </c>
      <c r="BA210" s="183">
        <f>IFERROR(INDEX($V$79:$V$107,MATCH('backend (Ikke rør)'!$AD210,$Q$79:$Q$107,0)),"")</f>
        <v>0</v>
      </c>
      <c r="BB210" s="183">
        <f>IFERROR(INDEX($W$79:$W$107,MATCH('backend (Ikke rør)'!$AD210,$Q$79:$Q$107,0)),"")</f>
        <v>0</v>
      </c>
      <c r="BC210" s="188" t="b">
        <f t="shared" si="4"/>
        <v>0</v>
      </c>
    </row>
    <row r="211" spans="26:55" x14ac:dyDescent="0.25">
      <c r="Z211" s="186">
        <v>228</v>
      </c>
      <c r="AA211" s="191"/>
      <c r="AB211" s="191"/>
      <c r="AC211" s="191"/>
      <c r="AD211" s="191"/>
      <c r="AE211" s="191"/>
      <c r="AF211" s="191"/>
      <c r="AG211" s="191"/>
      <c r="AH211" s="191"/>
      <c r="AI211" s="191"/>
      <c r="AJ211" s="191"/>
      <c r="AK211" s="191"/>
      <c r="AL211" s="191"/>
      <c r="AM211" s="191"/>
      <c r="AN211" s="191"/>
      <c r="AO211" s="191"/>
      <c r="AP211" s="191"/>
      <c r="AQ211" s="191"/>
      <c r="AR211" s="191"/>
      <c r="AS211" s="191"/>
      <c r="AT211" s="191"/>
      <c r="AU211" s="191"/>
      <c r="AV211" s="183" t="str">
        <f>IFERROR(INDEX(prosjekttema_og_tittel[tema inngår i prosjektsøknad],MATCH(AD211,prosjekttema_og_tittel[rowId - prosjekttema],0)),"")</f>
        <v/>
      </c>
      <c r="AW211" s="183" t="str">
        <f>IFERROR(INDEX(prosjekttema_og_tittel[prosjekttema inngår i prosjektsøknad som har fått innvilgede midler],MATCH(AD211,prosjekttema_og_tittel[rowId - prosjekttema],0)),"")</f>
        <v/>
      </c>
      <c r="AX211" s="200" t="str">
        <f>IFERROR(INDEX($T$13:$T$76,MATCH('backend (Ikke rør)'!$AD211,$Q$13:$Q$76,0)),"")</f>
        <v>Måloppnåelse (antall ansatte)</v>
      </c>
      <c r="AY211" s="200">
        <f>IFERROR(INDEX($U$13:$U$76,MATCH('backend (Ikke rør)'!$AD211,$Q$13:$Q$76,0)),"")</f>
        <v>0</v>
      </c>
      <c r="AZ211" s="200">
        <f>IFERROR(INDEX($V$13:$V$76,MATCH('backend (Ikke rør)'!$AD211,$Q$13:$Q$76,0)),"")</f>
        <v>0</v>
      </c>
      <c r="BA211" s="183">
        <f>IFERROR(INDEX($V$79:$V$107,MATCH('backend (Ikke rør)'!$AD211,$Q$79:$Q$107,0)),"")</f>
        <v>0</v>
      </c>
      <c r="BB211" s="183">
        <f>IFERROR(INDEX($W$79:$W$107,MATCH('backend (Ikke rør)'!$AD211,$Q$79:$Q$107,0)),"")</f>
        <v>0</v>
      </c>
      <c r="BC211" s="188" t="b">
        <f t="shared" si="4"/>
        <v>0</v>
      </c>
    </row>
    <row r="212" spans="26:55" x14ac:dyDescent="0.25">
      <c r="Z212" s="186">
        <v>229</v>
      </c>
      <c r="AA212" s="191"/>
      <c r="AB212" s="191"/>
      <c r="AC212" s="191"/>
      <c r="AD212" s="191"/>
      <c r="AE212" s="191"/>
      <c r="AF212" s="191"/>
      <c r="AG212" s="191"/>
      <c r="AH212" s="191"/>
      <c r="AI212" s="191"/>
      <c r="AJ212" s="191"/>
      <c r="AK212" s="191"/>
      <c r="AL212" s="191"/>
      <c r="AM212" s="191"/>
      <c r="AN212" s="191"/>
      <c r="AO212" s="191"/>
      <c r="AP212" s="191"/>
      <c r="AQ212" s="191"/>
      <c r="AR212" s="191"/>
      <c r="AS212" s="191"/>
      <c r="AT212" s="191"/>
      <c r="AU212" s="191"/>
      <c r="AV212" s="183" t="str">
        <f>IFERROR(INDEX(prosjekttema_og_tittel[tema inngår i prosjektsøknad],MATCH(AD212,prosjekttema_og_tittel[rowId - prosjekttema],0)),"")</f>
        <v/>
      </c>
      <c r="AW212" s="183" t="str">
        <f>IFERROR(INDEX(prosjekttema_og_tittel[prosjekttema inngår i prosjektsøknad som har fått innvilgede midler],MATCH(AD212,prosjekttema_og_tittel[rowId - prosjekttema],0)),"")</f>
        <v/>
      </c>
      <c r="AX212" s="200" t="str">
        <f>IFERROR(INDEX($T$13:$T$76,MATCH('backend (Ikke rør)'!$AD212,$Q$13:$Q$76,0)),"")</f>
        <v>Måloppnåelse (antall ansatte)</v>
      </c>
      <c r="AY212" s="200">
        <f>IFERROR(INDEX($U$13:$U$76,MATCH('backend (Ikke rør)'!$AD212,$Q$13:$Q$76,0)),"")</f>
        <v>0</v>
      </c>
      <c r="AZ212" s="200">
        <f>IFERROR(INDEX($V$13:$V$76,MATCH('backend (Ikke rør)'!$AD212,$Q$13:$Q$76,0)),"")</f>
        <v>0</v>
      </c>
      <c r="BA212" s="183">
        <f>IFERROR(INDEX($V$79:$V$107,MATCH('backend (Ikke rør)'!$AD212,$Q$79:$Q$107,0)),"")</f>
        <v>0</v>
      </c>
      <c r="BB212" s="183">
        <f>IFERROR(INDEX($W$79:$W$107,MATCH('backend (Ikke rør)'!$AD212,$Q$79:$Q$107,0)),"")</f>
        <v>0</v>
      </c>
      <c r="BC212" s="188" t="b">
        <f t="shared" si="4"/>
        <v>0</v>
      </c>
    </row>
    <row r="213" spans="26:55" x14ac:dyDescent="0.25">
      <c r="Z213" s="186">
        <v>230</v>
      </c>
      <c r="AA213" s="191"/>
      <c r="AB213" s="191"/>
      <c r="AC213" s="191"/>
      <c r="AD213" s="191"/>
      <c r="AE213" s="191"/>
      <c r="AF213" s="191"/>
      <c r="AG213" s="191"/>
      <c r="AH213" s="191"/>
      <c r="AI213" s="191"/>
      <c r="AJ213" s="191"/>
      <c r="AK213" s="191"/>
      <c r="AL213" s="191"/>
      <c r="AM213" s="191"/>
      <c r="AN213" s="191"/>
      <c r="AO213" s="191"/>
      <c r="AP213" s="191"/>
      <c r="AQ213" s="191"/>
      <c r="AR213" s="191"/>
      <c r="AS213" s="191"/>
      <c r="AT213" s="191"/>
      <c r="AU213" s="191"/>
      <c r="AV213" s="183" t="str">
        <f>IFERROR(INDEX(prosjekttema_og_tittel[tema inngår i prosjektsøknad],MATCH(AD213,prosjekttema_og_tittel[rowId - prosjekttema],0)),"")</f>
        <v/>
      </c>
      <c r="AW213" s="183" t="str">
        <f>IFERROR(INDEX(prosjekttema_og_tittel[prosjekttema inngår i prosjektsøknad som har fått innvilgede midler],MATCH(AD213,prosjekttema_og_tittel[rowId - prosjekttema],0)),"")</f>
        <v/>
      </c>
      <c r="AX213" s="200" t="str">
        <f>IFERROR(INDEX($T$13:$T$76,MATCH('backend (Ikke rør)'!$AD213,$Q$13:$Q$76,0)),"")</f>
        <v>Måloppnåelse (antall ansatte)</v>
      </c>
      <c r="AY213" s="200">
        <f>IFERROR(INDEX($U$13:$U$76,MATCH('backend (Ikke rør)'!$AD213,$Q$13:$Q$76,0)),"")</f>
        <v>0</v>
      </c>
      <c r="AZ213" s="200">
        <f>IFERROR(INDEX($V$13:$V$76,MATCH('backend (Ikke rør)'!$AD213,$Q$13:$Q$76,0)),"")</f>
        <v>0</v>
      </c>
      <c r="BA213" s="183">
        <f>IFERROR(INDEX($V$79:$V$107,MATCH('backend (Ikke rør)'!$AD213,$Q$79:$Q$107,0)),"")</f>
        <v>0</v>
      </c>
      <c r="BB213" s="183">
        <f>IFERROR(INDEX($W$79:$W$107,MATCH('backend (Ikke rør)'!$AD213,$Q$79:$Q$107,0)),"")</f>
        <v>0</v>
      </c>
      <c r="BC213" s="188" t="b">
        <f t="shared" si="4"/>
        <v>0</v>
      </c>
    </row>
    <row r="214" spans="26:55" x14ac:dyDescent="0.25">
      <c r="Z214" s="186">
        <v>231</v>
      </c>
      <c r="AA214" s="191"/>
      <c r="AB214" s="191"/>
      <c r="AC214" s="191"/>
      <c r="AD214" s="191"/>
      <c r="AE214" s="191"/>
      <c r="AF214" s="191"/>
      <c r="AG214" s="191"/>
      <c r="AH214" s="191"/>
      <c r="AI214" s="191"/>
      <c r="AJ214" s="191"/>
      <c r="AK214" s="191"/>
      <c r="AL214" s="191"/>
      <c r="AM214" s="191"/>
      <c r="AN214" s="191"/>
      <c r="AO214" s="191"/>
      <c r="AP214" s="191"/>
      <c r="AQ214" s="191"/>
      <c r="AR214" s="191"/>
      <c r="AS214" s="191"/>
      <c r="AT214" s="191"/>
      <c r="AU214" s="191"/>
      <c r="AV214" s="183" t="str">
        <f>IFERROR(INDEX(prosjekttema_og_tittel[tema inngår i prosjektsøknad],MATCH(AD214,prosjekttema_og_tittel[rowId - prosjekttema],0)),"")</f>
        <v/>
      </c>
      <c r="AW214" s="183" t="str">
        <f>IFERROR(INDEX(prosjekttema_og_tittel[prosjekttema inngår i prosjektsøknad som har fått innvilgede midler],MATCH(AD214,prosjekttema_og_tittel[rowId - prosjekttema],0)),"")</f>
        <v/>
      </c>
      <c r="AX214" s="200" t="str">
        <f>IFERROR(INDEX($T$13:$T$76,MATCH('backend (Ikke rør)'!$AD214,$Q$13:$Q$76,0)),"")</f>
        <v>Måloppnåelse (antall ansatte)</v>
      </c>
      <c r="AY214" s="200">
        <f>IFERROR(INDEX($U$13:$U$76,MATCH('backend (Ikke rør)'!$AD214,$Q$13:$Q$76,0)),"")</f>
        <v>0</v>
      </c>
      <c r="AZ214" s="200">
        <f>IFERROR(INDEX($V$13:$V$76,MATCH('backend (Ikke rør)'!$AD214,$Q$13:$Q$76,0)),"")</f>
        <v>0</v>
      </c>
      <c r="BA214" s="183">
        <f>IFERROR(INDEX($V$79:$V$107,MATCH('backend (Ikke rør)'!$AD214,$Q$79:$Q$107,0)),"")</f>
        <v>0</v>
      </c>
      <c r="BB214" s="183">
        <f>IFERROR(INDEX($W$79:$W$107,MATCH('backend (Ikke rør)'!$AD214,$Q$79:$Q$107,0)),"")</f>
        <v>0</v>
      </c>
      <c r="BC214" s="188" t="b">
        <f t="shared" ref="BC214:BC277" si="5">NOT(ISBLANK(AA214))</f>
        <v>0</v>
      </c>
    </row>
    <row r="215" spans="26:55" x14ac:dyDescent="0.25">
      <c r="Z215" s="186">
        <v>232</v>
      </c>
      <c r="AA215" s="191"/>
      <c r="AB215" s="191"/>
      <c r="AC215" s="191"/>
      <c r="AD215" s="191"/>
      <c r="AE215" s="191"/>
      <c r="AF215" s="191"/>
      <c r="AG215" s="191"/>
      <c r="AH215" s="191"/>
      <c r="AI215" s="191"/>
      <c r="AJ215" s="191"/>
      <c r="AK215" s="191"/>
      <c r="AL215" s="191"/>
      <c r="AM215" s="191"/>
      <c r="AN215" s="191"/>
      <c r="AO215" s="191"/>
      <c r="AP215" s="191"/>
      <c r="AQ215" s="191"/>
      <c r="AR215" s="191"/>
      <c r="AS215" s="191"/>
      <c r="AT215" s="191"/>
      <c r="AU215" s="191"/>
      <c r="AV215" s="183" t="str">
        <f>IFERROR(INDEX(prosjekttema_og_tittel[tema inngår i prosjektsøknad],MATCH(AD215,prosjekttema_og_tittel[rowId - prosjekttema],0)),"")</f>
        <v/>
      </c>
      <c r="AW215" s="183" t="str">
        <f>IFERROR(INDEX(prosjekttema_og_tittel[prosjekttema inngår i prosjektsøknad som har fått innvilgede midler],MATCH(AD215,prosjekttema_og_tittel[rowId - prosjekttema],0)),"")</f>
        <v/>
      </c>
      <c r="AX215" s="200" t="str">
        <f>IFERROR(INDEX($T$13:$T$76,MATCH('backend (Ikke rør)'!$AD215,$Q$13:$Q$76,0)),"")</f>
        <v>Måloppnåelse (antall ansatte)</v>
      </c>
      <c r="AY215" s="200">
        <f>IFERROR(INDEX($U$13:$U$76,MATCH('backend (Ikke rør)'!$AD215,$Q$13:$Q$76,0)),"")</f>
        <v>0</v>
      </c>
      <c r="AZ215" s="200">
        <f>IFERROR(INDEX($V$13:$V$76,MATCH('backend (Ikke rør)'!$AD215,$Q$13:$Q$76,0)),"")</f>
        <v>0</v>
      </c>
      <c r="BA215" s="183">
        <f>IFERROR(INDEX($V$79:$V$107,MATCH('backend (Ikke rør)'!$AD215,$Q$79:$Q$107,0)),"")</f>
        <v>0</v>
      </c>
      <c r="BB215" s="183">
        <f>IFERROR(INDEX($W$79:$W$107,MATCH('backend (Ikke rør)'!$AD215,$Q$79:$Q$107,0)),"")</f>
        <v>0</v>
      </c>
      <c r="BC215" s="188" t="b">
        <f t="shared" si="5"/>
        <v>0</v>
      </c>
    </row>
    <row r="216" spans="26:55" x14ac:dyDescent="0.25">
      <c r="Z216" s="186">
        <v>233</v>
      </c>
      <c r="AA216" s="191"/>
      <c r="AB216" s="191"/>
      <c r="AC216" s="191"/>
      <c r="AD216" s="191"/>
      <c r="AE216" s="191"/>
      <c r="AF216" s="191"/>
      <c r="AG216" s="191"/>
      <c r="AH216" s="191"/>
      <c r="AI216" s="191"/>
      <c r="AJ216" s="191"/>
      <c r="AK216" s="191"/>
      <c r="AL216" s="191"/>
      <c r="AM216" s="191"/>
      <c r="AN216" s="191"/>
      <c r="AO216" s="191"/>
      <c r="AP216" s="191"/>
      <c r="AQ216" s="191"/>
      <c r="AR216" s="191"/>
      <c r="AS216" s="191"/>
      <c r="AT216" s="191"/>
      <c r="AU216" s="191"/>
      <c r="AV216" s="183" t="str">
        <f>IFERROR(INDEX(prosjekttema_og_tittel[tema inngår i prosjektsøknad],MATCH(AD216,prosjekttema_og_tittel[rowId - prosjekttema],0)),"")</f>
        <v/>
      </c>
      <c r="AW216" s="183" t="str">
        <f>IFERROR(INDEX(prosjekttema_og_tittel[prosjekttema inngår i prosjektsøknad som har fått innvilgede midler],MATCH(AD216,prosjekttema_og_tittel[rowId - prosjekttema],0)),"")</f>
        <v/>
      </c>
      <c r="AX216" s="200" t="str">
        <f>IFERROR(INDEX($T$13:$T$76,MATCH('backend (Ikke rør)'!$AD216,$Q$13:$Q$76,0)),"")</f>
        <v>Måloppnåelse (antall ansatte)</v>
      </c>
      <c r="AY216" s="200">
        <f>IFERROR(INDEX($U$13:$U$76,MATCH('backend (Ikke rør)'!$AD216,$Q$13:$Q$76,0)),"")</f>
        <v>0</v>
      </c>
      <c r="AZ216" s="200">
        <f>IFERROR(INDEX($V$13:$V$76,MATCH('backend (Ikke rør)'!$AD216,$Q$13:$Q$76,0)),"")</f>
        <v>0</v>
      </c>
      <c r="BA216" s="183">
        <f>IFERROR(INDEX($V$79:$V$107,MATCH('backend (Ikke rør)'!$AD216,$Q$79:$Q$107,0)),"")</f>
        <v>0</v>
      </c>
      <c r="BB216" s="183">
        <f>IFERROR(INDEX($W$79:$W$107,MATCH('backend (Ikke rør)'!$AD216,$Q$79:$Q$107,0)),"")</f>
        <v>0</v>
      </c>
      <c r="BC216" s="188" t="b">
        <f t="shared" si="5"/>
        <v>0</v>
      </c>
    </row>
    <row r="217" spans="26:55" x14ac:dyDescent="0.25">
      <c r="Z217" s="186">
        <v>234</v>
      </c>
      <c r="AA217" s="191"/>
      <c r="AB217" s="191"/>
      <c r="AC217" s="191"/>
      <c r="AD217" s="191"/>
      <c r="AE217" s="191"/>
      <c r="AF217" s="191"/>
      <c r="AG217" s="191"/>
      <c r="AH217" s="191"/>
      <c r="AI217" s="191"/>
      <c r="AJ217" s="191"/>
      <c r="AK217" s="191"/>
      <c r="AL217" s="191"/>
      <c r="AM217" s="191"/>
      <c r="AN217" s="191"/>
      <c r="AO217" s="191"/>
      <c r="AP217" s="191"/>
      <c r="AQ217" s="191"/>
      <c r="AR217" s="191"/>
      <c r="AS217" s="191"/>
      <c r="AT217" s="191"/>
      <c r="AU217" s="191"/>
      <c r="AV217" s="183" t="str">
        <f>IFERROR(INDEX(prosjekttema_og_tittel[tema inngår i prosjektsøknad],MATCH(AD217,prosjekttema_og_tittel[rowId - prosjekttema],0)),"")</f>
        <v/>
      </c>
      <c r="AW217" s="183" t="str">
        <f>IFERROR(INDEX(prosjekttema_og_tittel[prosjekttema inngår i prosjektsøknad som har fått innvilgede midler],MATCH(AD217,prosjekttema_og_tittel[rowId - prosjekttema],0)),"")</f>
        <v/>
      </c>
      <c r="AX217" s="200" t="str">
        <f>IFERROR(INDEX($T$13:$T$76,MATCH('backend (Ikke rør)'!$AD217,$Q$13:$Q$76,0)),"")</f>
        <v>Måloppnåelse (antall ansatte)</v>
      </c>
      <c r="AY217" s="200">
        <f>IFERROR(INDEX($U$13:$U$76,MATCH('backend (Ikke rør)'!$AD217,$Q$13:$Q$76,0)),"")</f>
        <v>0</v>
      </c>
      <c r="AZ217" s="200">
        <f>IFERROR(INDEX($V$13:$V$76,MATCH('backend (Ikke rør)'!$AD217,$Q$13:$Q$76,0)),"")</f>
        <v>0</v>
      </c>
      <c r="BA217" s="183">
        <f>IFERROR(INDEX($V$79:$V$107,MATCH('backend (Ikke rør)'!$AD217,$Q$79:$Q$107,0)),"")</f>
        <v>0</v>
      </c>
      <c r="BB217" s="183">
        <f>IFERROR(INDEX($W$79:$W$107,MATCH('backend (Ikke rør)'!$AD217,$Q$79:$Q$107,0)),"")</f>
        <v>0</v>
      </c>
      <c r="BC217" s="188" t="b">
        <f t="shared" si="5"/>
        <v>0</v>
      </c>
    </row>
    <row r="218" spans="26:55" x14ac:dyDescent="0.25">
      <c r="Z218" s="186">
        <v>235</v>
      </c>
      <c r="AA218" s="191"/>
      <c r="AB218" s="191"/>
      <c r="AC218" s="191"/>
      <c r="AD218" s="191"/>
      <c r="AE218" s="191"/>
      <c r="AF218" s="191"/>
      <c r="AG218" s="191"/>
      <c r="AH218" s="191"/>
      <c r="AI218" s="191"/>
      <c r="AJ218" s="191"/>
      <c r="AK218" s="191"/>
      <c r="AL218" s="191"/>
      <c r="AM218" s="191"/>
      <c r="AN218" s="191"/>
      <c r="AO218" s="191"/>
      <c r="AP218" s="191"/>
      <c r="AQ218" s="191"/>
      <c r="AR218" s="191"/>
      <c r="AS218" s="191"/>
      <c r="AT218" s="191"/>
      <c r="AU218" s="191"/>
      <c r="AV218" s="183" t="str">
        <f>IFERROR(INDEX(prosjekttema_og_tittel[tema inngår i prosjektsøknad],MATCH(AD218,prosjekttema_og_tittel[rowId - prosjekttema],0)),"")</f>
        <v/>
      </c>
      <c r="AW218" s="183" t="str">
        <f>IFERROR(INDEX(prosjekttema_og_tittel[prosjekttema inngår i prosjektsøknad som har fått innvilgede midler],MATCH(AD218,prosjekttema_og_tittel[rowId - prosjekttema],0)),"")</f>
        <v/>
      </c>
      <c r="AX218" s="200" t="str">
        <f>IFERROR(INDEX($T$13:$T$76,MATCH('backend (Ikke rør)'!$AD218,$Q$13:$Q$76,0)),"")</f>
        <v>Måloppnåelse (antall ansatte)</v>
      </c>
      <c r="AY218" s="200">
        <f>IFERROR(INDEX($U$13:$U$76,MATCH('backend (Ikke rør)'!$AD218,$Q$13:$Q$76,0)),"")</f>
        <v>0</v>
      </c>
      <c r="AZ218" s="200">
        <f>IFERROR(INDEX($V$13:$V$76,MATCH('backend (Ikke rør)'!$AD218,$Q$13:$Q$76,0)),"")</f>
        <v>0</v>
      </c>
      <c r="BA218" s="183">
        <f>IFERROR(INDEX($V$79:$V$107,MATCH('backend (Ikke rør)'!$AD218,$Q$79:$Q$107,0)),"")</f>
        <v>0</v>
      </c>
      <c r="BB218" s="183">
        <f>IFERROR(INDEX($W$79:$W$107,MATCH('backend (Ikke rør)'!$AD218,$Q$79:$Q$107,0)),"")</f>
        <v>0</v>
      </c>
      <c r="BC218" s="188" t="b">
        <f t="shared" si="5"/>
        <v>0</v>
      </c>
    </row>
    <row r="219" spans="26:55" x14ac:dyDescent="0.25">
      <c r="Z219" s="186">
        <v>236</v>
      </c>
      <c r="AA219" s="191"/>
      <c r="AB219" s="191"/>
      <c r="AC219" s="191"/>
      <c r="AD219" s="191"/>
      <c r="AE219" s="191"/>
      <c r="AF219" s="191"/>
      <c r="AG219" s="191"/>
      <c r="AH219" s="191"/>
      <c r="AI219" s="191"/>
      <c r="AJ219" s="191"/>
      <c r="AK219" s="191"/>
      <c r="AL219" s="191"/>
      <c r="AM219" s="191"/>
      <c r="AN219" s="191"/>
      <c r="AO219" s="191"/>
      <c r="AP219" s="191"/>
      <c r="AQ219" s="191"/>
      <c r="AR219" s="191"/>
      <c r="AS219" s="191"/>
      <c r="AT219" s="191"/>
      <c r="AU219" s="191"/>
      <c r="AV219" s="183" t="str">
        <f>IFERROR(INDEX(prosjekttema_og_tittel[tema inngår i prosjektsøknad],MATCH(AD219,prosjekttema_og_tittel[rowId - prosjekttema],0)),"")</f>
        <v/>
      </c>
      <c r="AW219" s="183" t="str">
        <f>IFERROR(INDEX(prosjekttema_og_tittel[prosjekttema inngår i prosjektsøknad som har fått innvilgede midler],MATCH(AD219,prosjekttema_og_tittel[rowId - prosjekttema],0)),"")</f>
        <v/>
      </c>
      <c r="AX219" s="200" t="str">
        <f>IFERROR(INDEX($T$13:$T$76,MATCH('backend (Ikke rør)'!$AD219,$Q$13:$Q$76,0)),"")</f>
        <v>Måloppnåelse (antall ansatte)</v>
      </c>
      <c r="AY219" s="200">
        <f>IFERROR(INDEX($U$13:$U$76,MATCH('backend (Ikke rør)'!$AD219,$Q$13:$Q$76,0)),"")</f>
        <v>0</v>
      </c>
      <c r="AZ219" s="200">
        <f>IFERROR(INDEX($V$13:$V$76,MATCH('backend (Ikke rør)'!$AD219,$Q$13:$Q$76,0)),"")</f>
        <v>0</v>
      </c>
      <c r="BA219" s="183">
        <f>IFERROR(INDEX($V$79:$V$107,MATCH('backend (Ikke rør)'!$AD219,$Q$79:$Q$107,0)),"")</f>
        <v>0</v>
      </c>
      <c r="BB219" s="183">
        <f>IFERROR(INDEX($W$79:$W$107,MATCH('backend (Ikke rør)'!$AD219,$Q$79:$Q$107,0)),"")</f>
        <v>0</v>
      </c>
      <c r="BC219" s="188" t="b">
        <f t="shared" si="5"/>
        <v>0</v>
      </c>
    </row>
    <row r="220" spans="26:55" x14ac:dyDescent="0.25">
      <c r="Z220" s="186">
        <v>237</v>
      </c>
      <c r="AA220" s="191"/>
      <c r="AB220" s="191"/>
      <c r="AC220" s="191"/>
      <c r="AD220" s="191"/>
      <c r="AE220" s="191"/>
      <c r="AF220" s="191"/>
      <c r="AG220" s="191"/>
      <c r="AH220" s="191"/>
      <c r="AI220" s="191"/>
      <c r="AJ220" s="191"/>
      <c r="AK220" s="191"/>
      <c r="AL220" s="191"/>
      <c r="AM220" s="191"/>
      <c r="AN220" s="191"/>
      <c r="AO220" s="191"/>
      <c r="AP220" s="191"/>
      <c r="AQ220" s="191"/>
      <c r="AR220" s="191"/>
      <c r="AS220" s="191"/>
      <c r="AT220" s="191"/>
      <c r="AU220" s="191"/>
      <c r="AV220" s="183" t="str">
        <f>IFERROR(INDEX(prosjekttema_og_tittel[tema inngår i prosjektsøknad],MATCH(AD220,prosjekttema_og_tittel[rowId - prosjekttema],0)),"")</f>
        <v/>
      </c>
      <c r="AW220" s="183" t="str">
        <f>IFERROR(INDEX(prosjekttema_og_tittel[prosjekttema inngår i prosjektsøknad som har fått innvilgede midler],MATCH(AD220,prosjekttema_og_tittel[rowId - prosjekttema],0)),"")</f>
        <v/>
      </c>
      <c r="AX220" s="200" t="str">
        <f>IFERROR(INDEX($T$13:$T$76,MATCH('backend (Ikke rør)'!$AD220,$Q$13:$Q$76,0)),"")</f>
        <v>Måloppnåelse (antall ansatte)</v>
      </c>
      <c r="AY220" s="200">
        <f>IFERROR(INDEX($U$13:$U$76,MATCH('backend (Ikke rør)'!$AD220,$Q$13:$Q$76,0)),"")</f>
        <v>0</v>
      </c>
      <c r="AZ220" s="200">
        <f>IFERROR(INDEX($V$13:$V$76,MATCH('backend (Ikke rør)'!$AD220,$Q$13:$Q$76,0)),"")</f>
        <v>0</v>
      </c>
      <c r="BA220" s="183">
        <f>IFERROR(INDEX($V$79:$V$107,MATCH('backend (Ikke rør)'!$AD220,$Q$79:$Q$107,0)),"")</f>
        <v>0</v>
      </c>
      <c r="BB220" s="183">
        <f>IFERROR(INDEX($W$79:$W$107,MATCH('backend (Ikke rør)'!$AD220,$Q$79:$Q$107,0)),"")</f>
        <v>0</v>
      </c>
      <c r="BC220" s="188" t="b">
        <f t="shared" si="5"/>
        <v>0</v>
      </c>
    </row>
    <row r="221" spans="26:55" x14ac:dyDescent="0.25">
      <c r="Z221" s="186">
        <v>238</v>
      </c>
      <c r="AA221" s="191"/>
      <c r="AB221" s="191"/>
      <c r="AC221" s="191"/>
      <c r="AD221" s="191"/>
      <c r="AE221" s="191"/>
      <c r="AF221" s="191"/>
      <c r="AG221" s="191"/>
      <c r="AH221" s="191"/>
      <c r="AI221" s="191"/>
      <c r="AJ221" s="191"/>
      <c r="AK221" s="191"/>
      <c r="AL221" s="191"/>
      <c r="AM221" s="191"/>
      <c r="AN221" s="191"/>
      <c r="AO221" s="191"/>
      <c r="AP221" s="191"/>
      <c r="AQ221" s="191"/>
      <c r="AR221" s="191"/>
      <c r="AS221" s="191"/>
      <c r="AT221" s="191"/>
      <c r="AU221" s="191"/>
      <c r="AV221" s="183" t="str">
        <f>IFERROR(INDEX(prosjekttema_og_tittel[tema inngår i prosjektsøknad],MATCH(AD221,prosjekttema_og_tittel[rowId - prosjekttema],0)),"")</f>
        <v/>
      </c>
      <c r="AW221" s="183" t="str">
        <f>IFERROR(INDEX(prosjekttema_og_tittel[prosjekttema inngår i prosjektsøknad som har fått innvilgede midler],MATCH(AD221,prosjekttema_og_tittel[rowId - prosjekttema],0)),"")</f>
        <v/>
      </c>
      <c r="AX221" s="200" t="str">
        <f>IFERROR(INDEX($T$13:$T$76,MATCH('backend (Ikke rør)'!$AD221,$Q$13:$Q$76,0)),"")</f>
        <v>Måloppnåelse (antall ansatte)</v>
      </c>
      <c r="AY221" s="200">
        <f>IFERROR(INDEX($U$13:$U$76,MATCH('backend (Ikke rør)'!$AD221,$Q$13:$Q$76,0)),"")</f>
        <v>0</v>
      </c>
      <c r="AZ221" s="200">
        <f>IFERROR(INDEX($V$13:$V$76,MATCH('backend (Ikke rør)'!$AD221,$Q$13:$Q$76,0)),"")</f>
        <v>0</v>
      </c>
      <c r="BA221" s="183">
        <f>IFERROR(INDEX($V$79:$V$107,MATCH('backend (Ikke rør)'!$AD221,$Q$79:$Q$107,0)),"")</f>
        <v>0</v>
      </c>
      <c r="BB221" s="183">
        <f>IFERROR(INDEX($W$79:$W$107,MATCH('backend (Ikke rør)'!$AD221,$Q$79:$Q$107,0)),"")</f>
        <v>0</v>
      </c>
      <c r="BC221" s="188" t="b">
        <f t="shared" si="5"/>
        <v>0</v>
      </c>
    </row>
    <row r="222" spans="26:55" x14ac:dyDescent="0.25">
      <c r="Z222" s="186">
        <v>239</v>
      </c>
      <c r="AA222" s="191"/>
      <c r="AB222" s="191"/>
      <c r="AC222" s="191"/>
      <c r="AD222" s="191"/>
      <c r="AE222" s="191"/>
      <c r="AF222" s="191"/>
      <c r="AG222" s="191"/>
      <c r="AH222" s="191"/>
      <c r="AI222" s="191"/>
      <c r="AJ222" s="191"/>
      <c r="AK222" s="191"/>
      <c r="AL222" s="191"/>
      <c r="AM222" s="191"/>
      <c r="AN222" s="191"/>
      <c r="AO222" s="191"/>
      <c r="AP222" s="191"/>
      <c r="AQ222" s="191"/>
      <c r="AR222" s="191"/>
      <c r="AS222" s="191"/>
      <c r="AT222" s="191"/>
      <c r="AU222" s="191"/>
      <c r="AV222" s="183" t="str">
        <f>IFERROR(INDEX(prosjekttema_og_tittel[tema inngår i prosjektsøknad],MATCH(AD222,prosjekttema_og_tittel[rowId - prosjekttema],0)),"")</f>
        <v/>
      </c>
      <c r="AW222" s="183" t="str">
        <f>IFERROR(INDEX(prosjekttema_og_tittel[prosjekttema inngår i prosjektsøknad som har fått innvilgede midler],MATCH(AD222,prosjekttema_og_tittel[rowId - prosjekttema],0)),"")</f>
        <v/>
      </c>
      <c r="AX222" s="200" t="str">
        <f>IFERROR(INDEX($T$13:$T$76,MATCH('backend (Ikke rør)'!$AD222,$Q$13:$Q$76,0)),"")</f>
        <v>Måloppnåelse (antall ansatte)</v>
      </c>
      <c r="AY222" s="200">
        <f>IFERROR(INDEX($U$13:$U$76,MATCH('backend (Ikke rør)'!$AD222,$Q$13:$Q$76,0)),"")</f>
        <v>0</v>
      </c>
      <c r="AZ222" s="200">
        <f>IFERROR(INDEX($V$13:$V$76,MATCH('backend (Ikke rør)'!$AD222,$Q$13:$Q$76,0)),"")</f>
        <v>0</v>
      </c>
      <c r="BA222" s="183">
        <f>IFERROR(INDEX($V$79:$V$107,MATCH('backend (Ikke rør)'!$AD222,$Q$79:$Q$107,0)),"")</f>
        <v>0</v>
      </c>
      <c r="BB222" s="183">
        <f>IFERROR(INDEX($W$79:$W$107,MATCH('backend (Ikke rør)'!$AD222,$Q$79:$Q$107,0)),"")</f>
        <v>0</v>
      </c>
      <c r="BC222" s="188" t="b">
        <f t="shared" si="5"/>
        <v>0</v>
      </c>
    </row>
    <row r="223" spans="26:55" x14ac:dyDescent="0.25">
      <c r="Z223" s="186">
        <v>240</v>
      </c>
      <c r="AA223" s="191"/>
      <c r="AB223" s="191"/>
      <c r="AC223" s="191"/>
      <c r="AD223" s="191"/>
      <c r="AE223" s="191"/>
      <c r="AF223" s="191"/>
      <c r="AG223" s="191"/>
      <c r="AH223" s="191"/>
      <c r="AI223" s="191"/>
      <c r="AJ223" s="191"/>
      <c r="AK223" s="191"/>
      <c r="AL223" s="191"/>
      <c r="AM223" s="191"/>
      <c r="AN223" s="191"/>
      <c r="AO223" s="191"/>
      <c r="AP223" s="191"/>
      <c r="AQ223" s="191"/>
      <c r="AR223" s="191"/>
      <c r="AS223" s="191"/>
      <c r="AT223" s="191"/>
      <c r="AU223" s="191"/>
      <c r="AV223" s="183" t="str">
        <f>IFERROR(INDEX(prosjekttema_og_tittel[tema inngår i prosjektsøknad],MATCH(AD223,prosjekttema_og_tittel[rowId - prosjekttema],0)),"")</f>
        <v/>
      </c>
      <c r="AW223" s="183" t="str">
        <f>IFERROR(INDEX(prosjekttema_og_tittel[prosjekttema inngår i prosjektsøknad som har fått innvilgede midler],MATCH(AD223,prosjekttema_og_tittel[rowId - prosjekttema],0)),"")</f>
        <v/>
      </c>
      <c r="AX223" s="200" t="str">
        <f>IFERROR(INDEX($T$13:$T$76,MATCH('backend (Ikke rør)'!$AD223,$Q$13:$Q$76,0)),"")</f>
        <v>Måloppnåelse (antall ansatte)</v>
      </c>
      <c r="AY223" s="200">
        <f>IFERROR(INDEX($U$13:$U$76,MATCH('backend (Ikke rør)'!$AD223,$Q$13:$Q$76,0)),"")</f>
        <v>0</v>
      </c>
      <c r="AZ223" s="200">
        <f>IFERROR(INDEX($V$13:$V$76,MATCH('backend (Ikke rør)'!$AD223,$Q$13:$Q$76,0)),"")</f>
        <v>0</v>
      </c>
      <c r="BA223" s="183">
        <f>IFERROR(INDEX($V$79:$V$107,MATCH('backend (Ikke rør)'!$AD223,$Q$79:$Q$107,0)),"")</f>
        <v>0</v>
      </c>
      <c r="BB223" s="183">
        <f>IFERROR(INDEX($W$79:$W$107,MATCH('backend (Ikke rør)'!$AD223,$Q$79:$Q$107,0)),"")</f>
        <v>0</v>
      </c>
      <c r="BC223" s="188" t="b">
        <f t="shared" si="5"/>
        <v>0</v>
      </c>
    </row>
    <row r="224" spans="26:55" x14ac:dyDescent="0.25">
      <c r="Z224" s="186">
        <v>241</v>
      </c>
      <c r="AA224" s="191"/>
      <c r="AB224" s="191"/>
      <c r="AC224" s="191"/>
      <c r="AD224" s="191"/>
      <c r="AE224" s="191"/>
      <c r="AF224" s="191"/>
      <c r="AG224" s="191"/>
      <c r="AH224" s="191"/>
      <c r="AI224" s="191"/>
      <c r="AJ224" s="191"/>
      <c r="AK224" s="191"/>
      <c r="AL224" s="191"/>
      <c r="AM224" s="191"/>
      <c r="AN224" s="191"/>
      <c r="AO224" s="191"/>
      <c r="AP224" s="191"/>
      <c r="AQ224" s="191"/>
      <c r="AR224" s="191"/>
      <c r="AS224" s="191"/>
      <c r="AT224" s="191"/>
      <c r="AU224" s="191"/>
      <c r="AV224" s="183" t="str">
        <f>IFERROR(INDEX(prosjekttema_og_tittel[tema inngår i prosjektsøknad],MATCH(AD224,prosjekttema_og_tittel[rowId - prosjekttema],0)),"")</f>
        <v/>
      </c>
      <c r="AW224" s="183" t="str">
        <f>IFERROR(INDEX(prosjekttema_og_tittel[prosjekttema inngår i prosjektsøknad som har fått innvilgede midler],MATCH(AD224,prosjekttema_og_tittel[rowId - prosjekttema],0)),"")</f>
        <v/>
      </c>
      <c r="AX224" s="200" t="str">
        <f>IFERROR(INDEX($T$13:$T$76,MATCH('backend (Ikke rør)'!$AD224,$Q$13:$Q$76,0)),"")</f>
        <v>Måloppnåelse (antall ansatte)</v>
      </c>
      <c r="AY224" s="200">
        <f>IFERROR(INDEX($U$13:$U$76,MATCH('backend (Ikke rør)'!$AD224,$Q$13:$Q$76,0)),"")</f>
        <v>0</v>
      </c>
      <c r="AZ224" s="200">
        <f>IFERROR(INDEX($V$13:$V$76,MATCH('backend (Ikke rør)'!$AD224,$Q$13:$Q$76,0)),"")</f>
        <v>0</v>
      </c>
      <c r="BA224" s="183">
        <f>IFERROR(INDEX($V$79:$V$107,MATCH('backend (Ikke rør)'!$AD224,$Q$79:$Q$107,0)),"")</f>
        <v>0</v>
      </c>
      <c r="BB224" s="183">
        <f>IFERROR(INDEX($W$79:$W$107,MATCH('backend (Ikke rør)'!$AD224,$Q$79:$Q$107,0)),"")</f>
        <v>0</v>
      </c>
      <c r="BC224" s="188" t="b">
        <f t="shared" si="5"/>
        <v>0</v>
      </c>
    </row>
    <row r="225" spans="26:55" x14ac:dyDescent="0.25">
      <c r="Z225" s="186">
        <v>242</v>
      </c>
      <c r="AA225" s="191"/>
      <c r="AB225" s="191"/>
      <c r="AC225" s="191"/>
      <c r="AD225" s="191"/>
      <c r="AE225" s="191"/>
      <c r="AF225" s="191"/>
      <c r="AG225" s="191"/>
      <c r="AH225" s="191"/>
      <c r="AI225" s="191"/>
      <c r="AJ225" s="191"/>
      <c r="AK225" s="191"/>
      <c r="AL225" s="191"/>
      <c r="AM225" s="191"/>
      <c r="AN225" s="191"/>
      <c r="AO225" s="191"/>
      <c r="AP225" s="191"/>
      <c r="AQ225" s="191"/>
      <c r="AR225" s="191"/>
      <c r="AS225" s="191"/>
      <c r="AT225" s="191"/>
      <c r="AU225" s="191"/>
      <c r="AV225" s="183" t="str">
        <f>IFERROR(INDEX(prosjekttema_og_tittel[tema inngår i prosjektsøknad],MATCH(AD225,prosjekttema_og_tittel[rowId - prosjekttema],0)),"")</f>
        <v/>
      </c>
      <c r="AW225" s="183" t="str">
        <f>IFERROR(INDEX(prosjekttema_og_tittel[prosjekttema inngår i prosjektsøknad som har fått innvilgede midler],MATCH(AD225,prosjekttema_og_tittel[rowId - prosjekttema],0)),"")</f>
        <v/>
      </c>
      <c r="AX225" s="200" t="str">
        <f>IFERROR(INDEX($T$13:$T$76,MATCH('backend (Ikke rør)'!$AD225,$Q$13:$Q$76,0)),"")</f>
        <v>Måloppnåelse (antall ansatte)</v>
      </c>
      <c r="AY225" s="200">
        <f>IFERROR(INDEX($U$13:$U$76,MATCH('backend (Ikke rør)'!$AD225,$Q$13:$Q$76,0)),"")</f>
        <v>0</v>
      </c>
      <c r="AZ225" s="200">
        <f>IFERROR(INDEX($V$13:$V$76,MATCH('backend (Ikke rør)'!$AD225,$Q$13:$Q$76,0)),"")</f>
        <v>0</v>
      </c>
      <c r="BA225" s="183">
        <f>IFERROR(INDEX($V$79:$V$107,MATCH('backend (Ikke rør)'!$AD225,$Q$79:$Q$107,0)),"")</f>
        <v>0</v>
      </c>
      <c r="BB225" s="183">
        <f>IFERROR(INDEX($W$79:$W$107,MATCH('backend (Ikke rør)'!$AD225,$Q$79:$Q$107,0)),"")</f>
        <v>0</v>
      </c>
      <c r="BC225" s="188" t="b">
        <f t="shared" si="5"/>
        <v>0</v>
      </c>
    </row>
    <row r="226" spans="26:55" x14ac:dyDescent="0.25">
      <c r="Z226" s="186">
        <v>243</v>
      </c>
      <c r="AA226" s="191"/>
      <c r="AB226" s="191"/>
      <c r="AC226" s="191"/>
      <c r="AD226" s="191"/>
      <c r="AE226" s="191"/>
      <c r="AF226" s="191"/>
      <c r="AG226" s="191"/>
      <c r="AH226" s="191"/>
      <c r="AI226" s="191"/>
      <c r="AJ226" s="191"/>
      <c r="AK226" s="191"/>
      <c r="AL226" s="191"/>
      <c r="AM226" s="191"/>
      <c r="AN226" s="191"/>
      <c r="AO226" s="191"/>
      <c r="AP226" s="191"/>
      <c r="AQ226" s="191"/>
      <c r="AR226" s="191"/>
      <c r="AS226" s="191"/>
      <c r="AT226" s="191"/>
      <c r="AU226" s="191"/>
      <c r="AV226" s="183" t="str">
        <f>IFERROR(INDEX(prosjekttema_og_tittel[tema inngår i prosjektsøknad],MATCH(AD226,prosjekttema_og_tittel[rowId - prosjekttema],0)),"")</f>
        <v/>
      </c>
      <c r="AW226" s="183" t="str">
        <f>IFERROR(INDEX(prosjekttema_og_tittel[prosjekttema inngår i prosjektsøknad som har fått innvilgede midler],MATCH(AD226,prosjekttema_og_tittel[rowId - prosjekttema],0)),"")</f>
        <v/>
      </c>
      <c r="AX226" s="200" t="str">
        <f>IFERROR(INDEX($T$13:$T$76,MATCH('backend (Ikke rør)'!$AD226,$Q$13:$Q$76,0)),"")</f>
        <v>Måloppnåelse (antall ansatte)</v>
      </c>
      <c r="AY226" s="200">
        <f>IFERROR(INDEX($U$13:$U$76,MATCH('backend (Ikke rør)'!$AD226,$Q$13:$Q$76,0)),"")</f>
        <v>0</v>
      </c>
      <c r="AZ226" s="200">
        <f>IFERROR(INDEX($V$13:$V$76,MATCH('backend (Ikke rør)'!$AD226,$Q$13:$Q$76,0)),"")</f>
        <v>0</v>
      </c>
      <c r="BA226" s="183">
        <f>IFERROR(INDEX($V$79:$V$107,MATCH('backend (Ikke rør)'!$AD226,$Q$79:$Q$107,0)),"")</f>
        <v>0</v>
      </c>
      <c r="BB226" s="183">
        <f>IFERROR(INDEX($W$79:$W$107,MATCH('backend (Ikke rør)'!$AD226,$Q$79:$Q$107,0)),"")</f>
        <v>0</v>
      </c>
      <c r="BC226" s="188" t="b">
        <f t="shared" si="5"/>
        <v>0</v>
      </c>
    </row>
    <row r="227" spans="26:55" x14ac:dyDescent="0.25">
      <c r="Z227" s="186">
        <v>244</v>
      </c>
      <c r="AA227" s="191"/>
      <c r="AB227" s="191"/>
      <c r="AC227" s="191"/>
      <c r="AD227" s="191"/>
      <c r="AE227" s="191"/>
      <c r="AF227" s="191"/>
      <c r="AG227" s="191"/>
      <c r="AH227" s="191"/>
      <c r="AI227" s="191"/>
      <c r="AJ227" s="191"/>
      <c r="AK227" s="191"/>
      <c r="AL227" s="191"/>
      <c r="AM227" s="191"/>
      <c r="AN227" s="191"/>
      <c r="AO227" s="191"/>
      <c r="AP227" s="191"/>
      <c r="AQ227" s="191"/>
      <c r="AR227" s="191"/>
      <c r="AS227" s="191"/>
      <c r="AT227" s="191"/>
      <c r="AU227" s="191"/>
      <c r="AV227" s="183" t="str">
        <f>IFERROR(INDEX(prosjekttema_og_tittel[tema inngår i prosjektsøknad],MATCH(AD227,prosjekttema_og_tittel[rowId - prosjekttema],0)),"")</f>
        <v/>
      </c>
      <c r="AW227" s="183" t="str">
        <f>IFERROR(INDEX(prosjekttema_og_tittel[prosjekttema inngår i prosjektsøknad som har fått innvilgede midler],MATCH(AD227,prosjekttema_og_tittel[rowId - prosjekttema],0)),"")</f>
        <v/>
      </c>
      <c r="AX227" s="200" t="str">
        <f>IFERROR(INDEX($T$13:$T$76,MATCH('backend (Ikke rør)'!$AD227,$Q$13:$Q$76,0)),"")</f>
        <v>Måloppnåelse (antall ansatte)</v>
      </c>
      <c r="AY227" s="200">
        <f>IFERROR(INDEX($U$13:$U$76,MATCH('backend (Ikke rør)'!$AD227,$Q$13:$Q$76,0)),"")</f>
        <v>0</v>
      </c>
      <c r="AZ227" s="200">
        <f>IFERROR(INDEX($V$13:$V$76,MATCH('backend (Ikke rør)'!$AD227,$Q$13:$Q$76,0)),"")</f>
        <v>0</v>
      </c>
      <c r="BA227" s="183">
        <f>IFERROR(INDEX($V$79:$V$107,MATCH('backend (Ikke rør)'!$AD227,$Q$79:$Q$107,0)),"")</f>
        <v>0</v>
      </c>
      <c r="BB227" s="183">
        <f>IFERROR(INDEX($W$79:$W$107,MATCH('backend (Ikke rør)'!$AD227,$Q$79:$Q$107,0)),"")</f>
        <v>0</v>
      </c>
      <c r="BC227" s="188" t="b">
        <f t="shared" si="5"/>
        <v>0</v>
      </c>
    </row>
    <row r="228" spans="26:55" x14ac:dyDescent="0.25">
      <c r="Z228" s="186">
        <v>245</v>
      </c>
      <c r="AA228" s="191"/>
      <c r="AB228" s="191"/>
      <c r="AC228" s="191"/>
      <c r="AD228" s="191"/>
      <c r="AE228" s="191"/>
      <c r="AF228" s="191"/>
      <c r="AG228" s="191"/>
      <c r="AH228" s="191"/>
      <c r="AI228" s="191"/>
      <c r="AJ228" s="191"/>
      <c r="AK228" s="191"/>
      <c r="AL228" s="191"/>
      <c r="AM228" s="191"/>
      <c r="AN228" s="191"/>
      <c r="AO228" s="191"/>
      <c r="AP228" s="191"/>
      <c r="AQ228" s="191"/>
      <c r="AR228" s="191"/>
      <c r="AS228" s="191"/>
      <c r="AT228" s="191"/>
      <c r="AU228" s="191"/>
      <c r="AV228" s="183" t="str">
        <f>IFERROR(INDEX(prosjekttema_og_tittel[tema inngår i prosjektsøknad],MATCH(AD228,prosjekttema_og_tittel[rowId - prosjekttema],0)),"")</f>
        <v/>
      </c>
      <c r="AW228" s="183" t="str">
        <f>IFERROR(INDEX(prosjekttema_og_tittel[prosjekttema inngår i prosjektsøknad som har fått innvilgede midler],MATCH(AD228,prosjekttema_og_tittel[rowId - prosjekttema],0)),"")</f>
        <v/>
      </c>
      <c r="AX228" s="200" t="str">
        <f>IFERROR(INDEX($T$13:$T$76,MATCH('backend (Ikke rør)'!$AD228,$Q$13:$Q$76,0)),"")</f>
        <v>Måloppnåelse (antall ansatte)</v>
      </c>
      <c r="AY228" s="200">
        <f>IFERROR(INDEX($U$13:$U$76,MATCH('backend (Ikke rør)'!$AD228,$Q$13:$Q$76,0)),"")</f>
        <v>0</v>
      </c>
      <c r="AZ228" s="200">
        <f>IFERROR(INDEX($V$13:$V$76,MATCH('backend (Ikke rør)'!$AD228,$Q$13:$Q$76,0)),"")</f>
        <v>0</v>
      </c>
      <c r="BA228" s="183">
        <f>IFERROR(INDEX($V$79:$V$107,MATCH('backend (Ikke rør)'!$AD228,$Q$79:$Q$107,0)),"")</f>
        <v>0</v>
      </c>
      <c r="BB228" s="183">
        <f>IFERROR(INDEX($W$79:$W$107,MATCH('backend (Ikke rør)'!$AD228,$Q$79:$Q$107,0)),"")</f>
        <v>0</v>
      </c>
      <c r="BC228" s="188" t="b">
        <f t="shared" si="5"/>
        <v>0</v>
      </c>
    </row>
    <row r="229" spans="26:55" x14ac:dyDescent="0.25">
      <c r="Z229" s="186">
        <v>246</v>
      </c>
      <c r="AA229" s="191"/>
      <c r="AB229" s="191"/>
      <c r="AC229" s="191"/>
      <c r="AD229" s="191"/>
      <c r="AE229" s="191"/>
      <c r="AF229" s="191"/>
      <c r="AG229" s="191"/>
      <c r="AH229" s="191"/>
      <c r="AI229" s="191"/>
      <c r="AJ229" s="191"/>
      <c r="AK229" s="191"/>
      <c r="AL229" s="191"/>
      <c r="AM229" s="191"/>
      <c r="AN229" s="191"/>
      <c r="AO229" s="191"/>
      <c r="AP229" s="191"/>
      <c r="AQ229" s="191"/>
      <c r="AR229" s="191"/>
      <c r="AS229" s="191"/>
      <c r="AT229" s="191"/>
      <c r="AU229" s="191"/>
      <c r="AV229" s="183" t="str">
        <f>IFERROR(INDEX(prosjekttema_og_tittel[tema inngår i prosjektsøknad],MATCH(AD229,prosjekttema_og_tittel[rowId - prosjekttema],0)),"")</f>
        <v/>
      </c>
      <c r="AW229" s="183" t="str">
        <f>IFERROR(INDEX(prosjekttema_og_tittel[prosjekttema inngår i prosjektsøknad som har fått innvilgede midler],MATCH(AD229,prosjekttema_og_tittel[rowId - prosjekttema],0)),"")</f>
        <v/>
      </c>
      <c r="AX229" s="200" t="str">
        <f>IFERROR(INDEX($T$13:$T$76,MATCH('backend (Ikke rør)'!$AD229,$Q$13:$Q$76,0)),"")</f>
        <v>Måloppnåelse (antall ansatte)</v>
      </c>
      <c r="AY229" s="200">
        <f>IFERROR(INDEX($U$13:$U$76,MATCH('backend (Ikke rør)'!$AD229,$Q$13:$Q$76,0)),"")</f>
        <v>0</v>
      </c>
      <c r="AZ229" s="200">
        <f>IFERROR(INDEX($V$13:$V$76,MATCH('backend (Ikke rør)'!$AD229,$Q$13:$Q$76,0)),"")</f>
        <v>0</v>
      </c>
      <c r="BA229" s="183">
        <f>IFERROR(INDEX($V$79:$V$107,MATCH('backend (Ikke rør)'!$AD229,$Q$79:$Q$107,0)),"")</f>
        <v>0</v>
      </c>
      <c r="BB229" s="183">
        <f>IFERROR(INDEX($W$79:$W$107,MATCH('backend (Ikke rør)'!$AD229,$Q$79:$Q$107,0)),"")</f>
        <v>0</v>
      </c>
      <c r="BC229" s="188" t="b">
        <f t="shared" si="5"/>
        <v>0</v>
      </c>
    </row>
    <row r="230" spans="26:55" x14ac:dyDescent="0.25">
      <c r="Z230" s="186">
        <v>247</v>
      </c>
      <c r="AA230" s="191"/>
      <c r="AB230" s="191"/>
      <c r="AC230" s="191"/>
      <c r="AD230" s="191"/>
      <c r="AE230" s="191"/>
      <c r="AF230" s="191"/>
      <c r="AG230" s="191"/>
      <c r="AH230" s="191"/>
      <c r="AI230" s="191"/>
      <c r="AJ230" s="191"/>
      <c r="AK230" s="191"/>
      <c r="AL230" s="191"/>
      <c r="AM230" s="191"/>
      <c r="AN230" s="191"/>
      <c r="AO230" s="191"/>
      <c r="AP230" s="191"/>
      <c r="AQ230" s="191"/>
      <c r="AR230" s="191"/>
      <c r="AS230" s="191"/>
      <c r="AT230" s="191"/>
      <c r="AU230" s="191"/>
      <c r="AV230" s="183" t="str">
        <f>IFERROR(INDEX(prosjekttema_og_tittel[tema inngår i prosjektsøknad],MATCH(AD230,prosjekttema_og_tittel[rowId - prosjekttema],0)),"")</f>
        <v/>
      </c>
      <c r="AW230" s="183" t="str">
        <f>IFERROR(INDEX(prosjekttema_og_tittel[prosjekttema inngår i prosjektsøknad som har fått innvilgede midler],MATCH(AD230,prosjekttema_og_tittel[rowId - prosjekttema],0)),"")</f>
        <v/>
      </c>
      <c r="AX230" s="200" t="str">
        <f>IFERROR(INDEX($T$13:$T$76,MATCH('backend (Ikke rør)'!$AD230,$Q$13:$Q$76,0)),"")</f>
        <v>Måloppnåelse (antall ansatte)</v>
      </c>
      <c r="AY230" s="200">
        <f>IFERROR(INDEX($U$13:$U$76,MATCH('backend (Ikke rør)'!$AD230,$Q$13:$Q$76,0)),"")</f>
        <v>0</v>
      </c>
      <c r="AZ230" s="200">
        <f>IFERROR(INDEX($V$13:$V$76,MATCH('backend (Ikke rør)'!$AD230,$Q$13:$Q$76,0)),"")</f>
        <v>0</v>
      </c>
      <c r="BA230" s="183">
        <f>IFERROR(INDEX($V$79:$V$107,MATCH('backend (Ikke rør)'!$AD230,$Q$79:$Q$107,0)),"")</f>
        <v>0</v>
      </c>
      <c r="BB230" s="183">
        <f>IFERROR(INDEX($W$79:$W$107,MATCH('backend (Ikke rør)'!$AD230,$Q$79:$Q$107,0)),"")</f>
        <v>0</v>
      </c>
      <c r="BC230" s="188" t="b">
        <f t="shared" si="5"/>
        <v>0</v>
      </c>
    </row>
    <row r="231" spans="26:55" x14ac:dyDescent="0.25">
      <c r="Z231" s="186">
        <v>248</v>
      </c>
      <c r="AA231" s="191"/>
      <c r="AB231" s="191"/>
      <c r="AC231" s="191"/>
      <c r="AD231" s="191"/>
      <c r="AE231" s="191"/>
      <c r="AF231" s="191"/>
      <c r="AG231" s="191"/>
      <c r="AH231" s="191"/>
      <c r="AI231" s="191"/>
      <c r="AJ231" s="191"/>
      <c r="AK231" s="191"/>
      <c r="AL231" s="191"/>
      <c r="AM231" s="191"/>
      <c r="AN231" s="191"/>
      <c r="AO231" s="191"/>
      <c r="AP231" s="191"/>
      <c r="AQ231" s="191"/>
      <c r="AR231" s="191"/>
      <c r="AS231" s="191"/>
      <c r="AT231" s="191"/>
      <c r="AU231" s="191"/>
      <c r="AV231" s="183" t="str">
        <f>IFERROR(INDEX(prosjekttema_og_tittel[tema inngår i prosjektsøknad],MATCH(AD231,prosjekttema_og_tittel[rowId - prosjekttema],0)),"")</f>
        <v/>
      </c>
      <c r="AW231" s="183" t="str">
        <f>IFERROR(INDEX(prosjekttema_og_tittel[prosjekttema inngår i prosjektsøknad som har fått innvilgede midler],MATCH(AD231,prosjekttema_og_tittel[rowId - prosjekttema],0)),"")</f>
        <v/>
      </c>
      <c r="AX231" s="200" t="str">
        <f>IFERROR(INDEX($T$13:$T$76,MATCH('backend (Ikke rør)'!$AD231,$Q$13:$Q$76,0)),"")</f>
        <v>Måloppnåelse (antall ansatte)</v>
      </c>
      <c r="AY231" s="200">
        <f>IFERROR(INDEX($U$13:$U$76,MATCH('backend (Ikke rør)'!$AD231,$Q$13:$Q$76,0)),"")</f>
        <v>0</v>
      </c>
      <c r="AZ231" s="200">
        <f>IFERROR(INDEX($V$13:$V$76,MATCH('backend (Ikke rør)'!$AD231,$Q$13:$Q$76,0)),"")</f>
        <v>0</v>
      </c>
      <c r="BA231" s="183">
        <f>IFERROR(INDEX($V$79:$V$107,MATCH('backend (Ikke rør)'!$AD231,$Q$79:$Q$107,0)),"")</f>
        <v>0</v>
      </c>
      <c r="BB231" s="183">
        <f>IFERROR(INDEX($W$79:$W$107,MATCH('backend (Ikke rør)'!$AD231,$Q$79:$Q$107,0)),"")</f>
        <v>0</v>
      </c>
      <c r="BC231" s="188" t="b">
        <f t="shared" si="5"/>
        <v>0</v>
      </c>
    </row>
    <row r="232" spans="26:55" x14ac:dyDescent="0.25">
      <c r="Z232" s="186">
        <v>249</v>
      </c>
      <c r="AA232" s="191"/>
      <c r="AB232" s="191"/>
      <c r="AC232" s="191"/>
      <c r="AD232" s="191"/>
      <c r="AE232" s="191"/>
      <c r="AF232" s="191"/>
      <c r="AG232" s="191"/>
      <c r="AH232" s="191"/>
      <c r="AI232" s="191"/>
      <c r="AJ232" s="191"/>
      <c r="AK232" s="191"/>
      <c r="AL232" s="191"/>
      <c r="AM232" s="191"/>
      <c r="AN232" s="191"/>
      <c r="AO232" s="191"/>
      <c r="AP232" s="191"/>
      <c r="AQ232" s="191"/>
      <c r="AR232" s="191"/>
      <c r="AS232" s="191"/>
      <c r="AT232" s="191"/>
      <c r="AU232" s="191"/>
      <c r="AV232" s="183" t="str">
        <f>IFERROR(INDEX(prosjekttema_og_tittel[tema inngår i prosjektsøknad],MATCH(AD232,prosjekttema_og_tittel[rowId - prosjekttema],0)),"")</f>
        <v/>
      </c>
      <c r="AW232" s="183" t="str">
        <f>IFERROR(INDEX(prosjekttema_og_tittel[prosjekttema inngår i prosjektsøknad som har fått innvilgede midler],MATCH(AD232,prosjekttema_og_tittel[rowId - prosjekttema],0)),"")</f>
        <v/>
      </c>
      <c r="AX232" s="200" t="str">
        <f>IFERROR(INDEX($T$13:$T$76,MATCH('backend (Ikke rør)'!$AD232,$Q$13:$Q$76,0)),"")</f>
        <v>Måloppnåelse (antall ansatte)</v>
      </c>
      <c r="AY232" s="200">
        <f>IFERROR(INDEX($U$13:$U$76,MATCH('backend (Ikke rør)'!$AD232,$Q$13:$Q$76,0)),"")</f>
        <v>0</v>
      </c>
      <c r="AZ232" s="200">
        <f>IFERROR(INDEX($V$13:$V$76,MATCH('backend (Ikke rør)'!$AD232,$Q$13:$Q$76,0)),"")</f>
        <v>0</v>
      </c>
      <c r="BA232" s="183">
        <f>IFERROR(INDEX($V$79:$V$107,MATCH('backend (Ikke rør)'!$AD232,$Q$79:$Q$107,0)),"")</f>
        <v>0</v>
      </c>
      <c r="BB232" s="183">
        <f>IFERROR(INDEX($W$79:$W$107,MATCH('backend (Ikke rør)'!$AD232,$Q$79:$Q$107,0)),"")</f>
        <v>0</v>
      </c>
      <c r="BC232" s="188" t="b">
        <f t="shared" si="5"/>
        <v>0</v>
      </c>
    </row>
    <row r="233" spans="26:55" x14ac:dyDescent="0.25">
      <c r="Z233" s="186">
        <v>250</v>
      </c>
      <c r="AA233" s="191"/>
      <c r="AB233" s="191"/>
      <c r="AC233" s="191"/>
      <c r="AD233" s="191"/>
      <c r="AE233" s="191"/>
      <c r="AF233" s="191"/>
      <c r="AG233" s="191"/>
      <c r="AH233" s="191"/>
      <c r="AI233" s="191"/>
      <c r="AJ233" s="191"/>
      <c r="AK233" s="191"/>
      <c r="AL233" s="191"/>
      <c r="AM233" s="191"/>
      <c r="AN233" s="191"/>
      <c r="AO233" s="191"/>
      <c r="AP233" s="191"/>
      <c r="AQ233" s="191"/>
      <c r="AR233" s="191"/>
      <c r="AS233" s="191"/>
      <c r="AT233" s="191"/>
      <c r="AU233" s="191"/>
      <c r="AV233" s="183" t="str">
        <f>IFERROR(INDEX(prosjekttema_og_tittel[tema inngår i prosjektsøknad],MATCH(AD233,prosjekttema_og_tittel[rowId - prosjekttema],0)),"")</f>
        <v/>
      </c>
      <c r="AW233" s="183" t="str">
        <f>IFERROR(INDEX(prosjekttema_og_tittel[prosjekttema inngår i prosjektsøknad som har fått innvilgede midler],MATCH(AD233,prosjekttema_og_tittel[rowId - prosjekttema],0)),"")</f>
        <v/>
      </c>
      <c r="AX233" s="200" t="str">
        <f>IFERROR(INDEX($T$13:$T$76,MATCH('backend (Ikke rør)'!$AD233,$Q$13:$Q$76,0)),"")</f>
        <v>Måloppnåelse (antall ansatte)</v>
      </c>
      <c r="AY233" s="200">
        <f>IFERROR(INDEX($U$13:$U$76,MATCH('backend (Ikke rør)'!$AD233,$Q$13:$Q$76,0)),"")</f>
        <v>0</v>
      </c>
      <c r="AZ233" s="200">
        <f>IFERROR(INDEX($V$13:$V$76,MATCH('backend (Ikke rør)'!$AD233,$Q$13:$Q$76,0)),"")</f>
        <v>0</v>
      </c>
      <c r="BA233" s="183">
        <f>IFERROR(INDEX($V$79:$V$107,MATCH('backend (Ikke rør)'!$AD233,$Q$79:$Q$107,0)),"")</f>
        <v>0</v>
      </c>
      <c r="BB233" s="183">
        <f>IFERROR(INDEX($W$79:$W$107,MATCH('backend (Ikke rør)'!$AD233,$Q$79:$Q$107,0)),"")</f>
        <v>0</v>
      </c>
      <c r="BC233" s="188" t="b">
        <f t="shared" si="5"/>
        <v>0</v>
      </c>
    </row>
    <row r="234" spans="26:55" x14ac:dyDescent="0.25">
      <c r="Z234" s="186">
        <v>251</v>
      </c>
      <c r="AA234" s="191"/>
      <c r="AB234" s="191"/>
      <c r="AC234" s="191"/>
      <c r="AD234" s="191"/>
      <c r="AE234" s="191"/>
      <c r="AF234" s="191"/>
      <c r="AG234" s="191"/>
      <c r="AH234" s="191"/>
      <c r="AI234" s="191"/>
      <c r="AJ234" s="191"/>
      <c r="AK234" s="191"/>
      <c r="AL234" s="191"/>
      <c r="AM234" s="191"/>
      <c r="AN234" s="191"/>
      <c r="AO234" s="191"/>
      <c r="AP234" s="191"/>
      <c r="AQ234" s="191"/>
      <c r="AR234" s="191"/>
      <c r="AS234" s="191"/>
      <c r="AT234" s="191"/>
      <c r="AU234" s="191"/>
      <c r="AV234" s="183" t="str">
        <f>IFERROR(INDEX(prosjekttema_og_tittel[tema inngår i prosjektsøknad],MATCH(AD234,prosjekttema_og_tittel[rowId - prosjekttema],0)),"")</f>
        <v/>
      </c>
      <c r="AW234" s="183" t="str">
        <f>IFERROR(INDEX(prosjekttema_og_tittel[prosjekttema inngår i prosjektsøknad som har fått innvilgede midler],MATCH(AD234,prosjekttema_og_tittel[rowId - prosjekttema],0)),"")</f>
        <v/>
      </c>
      <c r="AX234" s="200" t="str">
        <f>IFERROR(INDEX($T$13:$T$76,MATCH('backend (Ikke rør)'!$AD234,$Q$13:$Q$76,0)),"")</f>
        <v>Måloppnåelse (antall ansatte)</v>
      </c>
      <c r="AY234" s="200">
        <f>IFERROR(INDEX($U$13:$U$76,MATCH('backend (Ikke rør)'!$AD234,$Q$13:$Q$76,0)),"")</f>
        <v>0</v>
      </c>
      <c r="AZ234" s="200">
        <f>IFERROR(INDEX($V$13:$V$76,MATCH('backend (Ikke rør)'!$AD234,$Q$13:$Q$76,0)),"")</f>
        <v>0</v>
      </c>
      <c r="BA234" s="183">
        <f>IFERROR(INDEX($V$79:$V$107,MATCH('backend (Ikke rør)'!$AD234,$Q$79:$Q$107,0)),"")</f>
        <v>0</v>
      </c>
      <c r="BB234" s="183">
        <f>IFERROR(INDEX($W$79:$W$107,MATCH('backend (Ikke rør)'!$AD234,$Q$79:$Q$107,0)),"")</f>
        <v>0</v>
      </c>
      <c r="BC234" s="188" t="b">
        <f t="shared" si="5"/>
        <v>0</v>
      </c>
    </row>
    <row r="235" spans="26:55" x14ac:dyDescent="0.25">
      <c r="Z235" s="186">
        <v>252</v>
      </c>
      <c r="AA235" s="191"/>
      <c r="AB235" s="191"/>
      <c r="AC235" s="191"/>
      <c r="AD235" s="191"/>
      <c r="AE235" s="191"/>
      <c r="AF235" s="191"/>
      <c r="AG235" s="191"/>
      <c r="AH235" s="191"/>
      <c r="AI235" s="191"/>
      <c r="AJ235" s="191"/>
      <c r="AK235" s="191"/>
      <c r="AL235" s="191"/>
      <c r="AM235" s="191"/>
      <c r="AN235" s="191"/>
      <c r="AO235" s="191"/>
      <c r="AP235" s="191"/>
      <c r="AQ235" s="191"/>
      <c r="AR235" s="191"/>
      <c r="AS235" s="191"/>
      <c r="AT235" s="191"/>
      <c r="AU235" s="191"/>
      <c r="AV235" s="183" t="str">
        <f>IFERROR(INDEX(prosjekttema_og_tittel[tema inngår i prosjektsøknad],MATCH(AD235,prosjekttema_og_tittel[rowId - prosjekttema],0)),"")</f>
        <v/>
      </c>
      <c r="AW235" s="183" t="str">
        <f>IFERROR(INDEX(prosjekttema_og_tittel[prosjekttema inngår i prosjektsøknad som har fått innvilgede midler],MATCH(AD235,prosjekttema_og_tittel[rowId - prosjekttema],0)),"")</f>
        <v/>
      </c>
      <c r="AX235" s="200" t="str">
        <f>IFERROR(INDEX($T$13:$T$76,MATCH('backend (Ikke rør)'!$AD235,$Q$13:$Q$76,0)),"")</f>
        <v>Måloppnåelse (antall ansatte)</v>
      </c>
      <c r="AY235" s="200">
        <f>IFERROR(INDEX($U$13:$U$76,MATCH('backend (Ikke rør)'!$AD235,$Q$13:$Q$76,0)),"")</f>
        <v>0</v>
      </c>
      <c r="AZ235" s="200">
        <f>IFERROR(INDEX($V$13:$V$76,MATCH('backend (Ikke rør)'!$AD235,$Q$13:$Q$76,0)),"")</f>
        <v>0</v>
      </c>
      <c r="BA235" s="183">
        <f>IFERROR(INDEX($V$79:$V$107,MATCH('backend (Ikke rør)'!$AD235,$Q$79:$Q$107,0)),"")</f>
        <v>0</v>
      </c>
      <c r="BB235" s="183">
        <f>IFERROR(INDEX($W$79:$W$107,MATCH('backend (Ikke rør)'!$AD235,$Q$79:$Q$107,0)),"")</f>
        <v>0</v>
      </c>
      <c r="BC235" s="188" t="b">
        <f t="shared" si="5"/>
        <v>0</v>
      </c>
    </row>
    <row r="236" spans="26:55" x14ac:dyDescent="0.25">
      <c r="Z236" s="186">
        <v>253</v>
      </c>
      <c r="AA236" s="191"/>
      <c r="AB236" s="191"/>
      <c r="AC236" s="191"/>
      <c r="AD236" s="191"/>
      <c r="AE236" s="191"/>
      <c r="AF236" s="191"/>
      <c r="AG236" s="191"/>
      <c r="AH236" s="191"/>
      <c r="AI236" s="191"/>
      <c r="AJ236" s="191"/>
      <c r="AK236" s="191"/>
      <c r="AL236" s="191"/>
      <c r="AM236" s="191"/>
      <c r="AN236" s="191"/>
      <c r="AO236" s="191"/>
      <c r="AP236" s="191"/>
      <c r="AQ236" s="191"/>
      <c r="AR236" s="191"/>
      <c r="AS236" s="191"/>
      <c r="AT236" s="191"/>
      <c r="AU236" s="191"/>
      <c r="AV236" s="183" t="str">
        <f>IFERROR(INDEX(prosjekttema_og_tittel[tema inngår i prosjektsøknad],MATCH(AD236,prosjekttema_og_tittel[rowId - prosjekttema],0)),"")</f>
        <v/>
      </c>
      <c r="AW236" s="183" t="str">
        <f>IFERROR(INDEX(prosjekttema_og_tittel[prosjekttema inngår i prosjektsøknad som har fått innvilgede midler],MATCH(AD236,prosjekttema_og_tittel[rowId - prosjekttema],0)),"")</f>
        <v/>
      </c>
      <c r="AX236" s="200" t="str">
        <f>IFERROR(INDEX($T$13:$T$76,MATCH('backend (Ikke rør)'!$AD236,$Q$13:$Q$76,0)),"")</f>
        <v>Måloppnåelse (antall ansatte)</v>
      </c>
      <c r="AY236" s="200">
        <f>IFERROR(INDEX($U$13:$U$76,MATCH('backend (Ikke rør)'!$AD236,$Q$13:$Q$76,0)),"")</f>
        <v>0</v>
      </c>
      <c r="AZ236" s="200">
        <f>IFERROR(INDEX($V$13:$V$76,MATCH('backend (Ikke rør)'!$AD236,$Q$13:$Q$76,0)),"")</f>
        <v>0</v>
      </c>
      <c r="BA236" s="183">
        <f>IFERROR(INDEX($V$79:$V$107,MATCH('backend (Ikke rør)'!$AD236,$Q$79:$Q$107,0)),"")</f>
        <v>0</v>
      </c>
      <c r="BB236" s="183">
        <f>IFERROR(INDEX($W$79:$W$107,MATCH('backend (Ikke rør)'!$AD236,$Q$79:$Q$107,0)),"")</f>
        <v>0</v>
      </c>
      <c r="BC236" s="188" t="b">
        <f t="shared" si="5"/>
        <v>0</v>
      </c>
    </row>
    <row r="237" spans="26:55" x14ac:dyDescent="0.25">
      <c r="Z237" s="186">
        <v>254</v>
      </c>
      <c r="AA237" s="191"/>
      <c r="AB237" s="191"/>
      <c r="AC237" s="191"/>
      <c r="AD237" s="191"/>
      <c r="AE237" s="191"/>
      <c r="AF237" s="191"/>
      <c r="AG237" s="191"/>
      <c r="AH237" s="191"/>
      <c r="AI237" s="191"/>
      <c r="AJ237" s="191"/>
      <c r="AK237" s="191"/>
      <c r="AL237" s="191"/>
      <c r="AM237" s="191"/>
      <c r="AN237" s="191"/>
      <c r="AO237" s="191"/>
      <c r="AP237" s="191"/>
      <c r="AQ237" s="191"/>
      <c r="AR237" s="191"/>
      <c r="AS237" s="191"/>
      <c r="AT237" s="191"/>
      <c r="AU237" s="191"/>
      <c r="AV237" s="183" t="str">
        <f>IFERROR(INDEX(prosjekttema_og_tittel[tema inngår i prosjektsøknad],MATCH(AD237,prosjekttema_og_tittel[rowId - prosjekttema],0)),"")</f>
        <v/>
      </c>
      <c r="AW237" s="183" t="str">
        <f>IFERROR(INDEX(prosjekttema_og_tittel[prosjekttema inngår i prosjektsøknad som har fått innvilgede midler],MATCH(AD237,prosjekttema_og_tittel[rowId - prosjekttema],0)),"")</f>
        <v/>
      </c>
      <c r="AX237" s="200" t="str">
        <f>IFERROR(INDEX($T$13:$T$76,MATCH('backend (Ikke rør)'!$AD237,$Q$13:$Q$76,0)),"")</f>
        <v>Måloppnåelse (antall ansatte)</v>
      </c>
      <c r="AY237" s="200">
        <f>IFERROR(INDEX($U$13:$U$76,MATCH('backend (Ikke rør)'!$AD237,$Q$13:$Q$76,0)),"")</f>
        <v>0</v>
      </c>
      <c r="AZ237" s="200">
        <f>IFERROR(INDEX($V$13:$V$76,MATCH('backend (Ikke rør)'!$AD237,$Q$13:$Q$76,0)),"")</f>
        <v>0</v>
      </c>
      <c r="BA237" s="183">
        <f>IFERROR(INDEX($V$79:$V$107,MATCH('backend (Ikke rør)'!$AD237,$Q$79:$Q$107,0)),"")</f>
        <v>0</v>
      </c>
      <c r="BB237" s="183">
        <f>IFERROR(INDEX($W$79:$W$107,MATCH('backend (Ikke rør)'!$AD237,$Q$79:$Q$107,0)),"")</f>
        <v>0</v>
      </c>
      <c r="BC237" s="188" t="b">
        <f t="shared" si="5"/>
        <v>0</v>
      </c>
    </row>
    <row r="238" spans="26:55" x14ac:dyDescent="0.25">
      <c r="Z238" s="186">
        <v>255</v>
      </c>
      <c r="AA238" s="191"/>
      <c r="AB238" s="191"/>
      <c r="AC238" s="191"/>
      <c r="AD238" s="191"/>
      <c r="AE238" s="191"/>
      <c r="AF238" s="191"/>
      <c r="AG238" s="191"/>
      <c r="AH238" s="191"/>
      <c r="AI238" s="191"/>
      <c r="AJ238" s="191"/>
      <c r="AK238" s="191"/>
      <c r="AL238" s="191"/>
      <c r="AM238" s="191"/>
      <c r="AN238" s="191"/>
      <c r="AO238" s="191"/>
      <c r="AP238" s="191"/>
      <c r="AQ238" s="191"/>
      <c r="AR238" s="191"/>
      <c r="AS238" s="191"/>
      <c r="AT238" s="191"/>
      <c r="AU238" s="191"/>
      <c r="AV238" s="183" t="str">
        <f>IFERROR(INDEX(prosjekttema_og_tittel[tema inngår i prosjektsøknad],MATCH(AD238,prosjekttema_og_tittel[rowId - prosjekttema],0)),"")</f>
        <v/>
      </c>
      <c r="AW238" s="183" t="str">
        <f>IFERROR(INDEX(prosjekttema_og_tittel[prosjekttema inngår i prosjektsøknad som har fått innvilgede midler],MATCH(AD238,prosjekttema_og_tittel[rowId - prosjekttema],0)),"")</f>
        <v/>
      </c>
      <c r="AX238" s="200" t="str">
        <f>IFERROR(INDEX($T$13:$T$76,MATCH('backend (Ikke rør)'!$AD238,$Q$13:$Q$76,0)),"")</f>
        <v>Måloppnåelse (antall ansatte)</v>
      </c>
      <c r="AY238" s="200">
        <f>IFERROR(INDEX($U$13:$U$76,MATCH('backend (Ikke rør)'!$AD238,$Q$13:$Q$76,0)),"")</f>
        <v>0</v>
      </c>
      <c r="AZ238" s="200">
        <f>IFERROR(INDEX($V$13:$V$76,MATCH('backend (Ikke rør)'!$AD238,$Q$13:$Q$76,0)),"")</f>
        <v>0</v>
      </c>
      <c r="BA238" s="183">
        <f>IFERROR(INDEX($V$79:$V$107,MATCH('backend (Ikke rør)'!$AD238,$Q$79:$Q$107,0)),"")</f>
        <v>0</v>
      </c>
      <c r="BB238" s="183">
        <f>IFERROR(INDEX($W$79:$W$107,MATCH('backend (Ikke rør)'!$AD238,$Q$79:$Q$107,0)),"")</f>
        <v>0</v>
      </c>
      <c r="BC238" s="188" t="b">
        <f t="shared" si="5"/>
        <v>0</v>
      </c>
    </row>
    <row r="239" spans="26:55" x14ac:dyDescent="0.25">
      <c r="Z239" s="186">
        <v>256</v>
      </c>
      <c r="AA239" s="191"/>
      <c r="AB239" s="191"/>
      <c r="AC239" s="191"/>
      <c r="AD239" s="191"/>
      <c r="AE239" s="191"/>
      <c r="AF239" s="191"/>
      <c r="AG239" s="191"/>
      <c r="AH239" s="191"/>
      <c r="AI239" s="191"/>
      <c r="AJ239" s="191"/>
      <c r="AK239" s="191"/>
      <c r="AL239" s="191"/>
      <c r="AM239" s="191"/>
      <c r="AN239" s="191"/>
      <c r="AO239" s="191"/>
      <c r="AP239" s="191"/>
      <c r="AQ239" s="191"/>
      <c r="AR239" s="191"/>
      <c r="AS239" s="191"/>
      <c r="AT239" s="191"/>
      <c r="AU239" s="191"/>
      <c r="AV239" s="183" t="str">
        <f>IFERROR(INDEX(prosjekttema_og_tittel[tema inngår i prosjektsøknad],MATCH(AD239,prosjekttema_og_tittel[rowId - prosjekttema],0)),"")</f>
        <v/>
      </c>
      <c r="AW239" s="183" t="str">
        <f>IFERROR(INDEX(prosjekttema_og_tittel[prosjekttema inngår i prosjektsøknad som har fått innvilgede midler],MATCH(AD239,prosjekttema_og_tittel[rowId - prosjekttema],0)),"")</f>
        <v/>
      </c>
      <c r="AX239" s="200" t="str">
        <f>IFERROR(INDEX($T$13:$T$76,MATCH('backend (Ikke rør)'!$AD239,$Q$13:$Q$76,0)),"")</f>
        <v>Måloppnåelse (antall ansatte)</v>
      </c>
      <c r="AY239" s="200">
        <f>IFERROR(INDEX($U$13:$U$76,MATCH('backend (Ikke rør)'!$AD239,$Q$13:$Q$76,0)),"")</f>
        <v>0</v>
      </c>
      <c r="AZ239" s="200">
        <f>IFERROR(INDEX($V$13:$V$76,MATCH('backend (Ikke rør)'!$AD239,$Q$13:$Q$76,0)),"")</f>
        <v>0</v>
      </c>
      <c r="BA239" s="183">
        <f>IFERROR(INDEX($V$79:$V$107,MATCH('backend (Ikke rør)'!$AD239,$Q$79:$Q$107,0)),"")</f>
        <v>0</v>
      </c>
      <c r="BB239" s="183">
        <f>IFERROR(INDEX($W$79:$W$107,MATCH('backend (Ikke rør)'!$AD239,$Q$79:$Q$107,0)),"")</f>
        <v>0</v>
      </c>
      <c r="BC239" s="188" t="b">
        <f t="shared" si="5"/>
        <v>0</v>
      </c>
    </row>
    <row r="240" spans="26:55" x14ac:dyDescent="0.25">
      <c r="Z240" s="186">
        <v>257</v>
      </c>
      <c r="AA240" s="191"/>
      <c r="AB240" s="191"/>
      <c r="AC240" s="191"/>
      <c r="AD240" s="191"/>
      <c r="AE240" s="191"/>
      <c r="AF240" s="191"/>
      <c r="AG240" s="191"/>
      <c r="AH240" s="191"/>
      <c r="AI240" s="191"/>
      <c r="AJ240" s="191"/>
      <c r="AK240" s="191"/>
      <c r="AL240" s="191"/>
      <c r="AM240" s="191"/>
      <c r="AN240" s="191"/>
      <c r="AO240" s="191"/>
      <c r="AP240" s="191"/>
      <c r="AQ240" s="191"/>
      <c r="AR240" s="191"/>
      <c r="AS240" s="191"/>
      <c r="AT240" s="191"/>
      <c r="AU240" s="191"/>
      <c r="AV240" s="183" t="str">
        <f>IFERROR(INDEX(prosjekttema_og_tittel[tema inngår i prosjektsøknad],MATCH(AD240,prosjekttema_og_tittel[rowId - prosjekttema],0)),"")</f>
        <v/>
      </c>
      <c r="AW240" s="183" t="str">
        <f>IFERROR(INDEX(prosjekttema_og_tittel[prosjekttema inngår i prosjektsøknad som har fått innvilgede midler],MATCH(AD240,prosjekttema_og_tittel[rowId - prosjekttema],0)),"")</f>
        <v/>
      </c>
      <c r="AX240" s="200" t="str">
        <f>IFERROR(INDEX($T$13:$T$76,MATCH('backend (Ikke rør)'!$AD240,$Q$13:$Q$76,0)),"")</f>
        <v>Måloppnåelse (antall ansatte)</v>
      </c>
      <c r="AY240" s="200">
        <f>IFERROR(INDEX($U$13:$U$76,MATCH('backend (Ikke rør)'!$AD240,$Q$13:$Q$76,0)),"")</f>
        <v>0</v>
      </c>
      <c r="AZ240" s="200">
        <f>IFERROR(INDEX($V$13:$V$76,MATCH('backend (Ikke rør)'!$AD240,$Q$13:$Q$76,0)),"")</f>
        <v>0</v>
      </c>
      <c r="BA240" s="183">
        <f>IFERROR(INDEX($V$79:$V$107,MATCH('backend (Ikke rør)'!$AD240,$Q$79:$Q$107,0)),"")</f>
        <v>0</v>
      </c>
      <c r="BB240" s="183">
        <f>IFERROR(INDEX($W$79:$W$107,MATCH('backend (Ikke rør)'!$AD240,$Q$79:$Q$107,0)),"")</f>
        <v>0</v>
      </c>
      <c r="BC240" s="188" t="b">
        <f t="shared" si="5"/>
        <v>0</v>
      </c>
    </row>
    <row r="241" spans="26:55" x14ac:dyDescent="0.25">
      <c r="Z241" s="186">
        <v>258</v>
      </c>
      <c r="AA241" s="191"/>
      <c r="AB241" s="191"/>
      <c r="AC241" s="191"/>
      <c r="AD241" s="191"/>
      <c r="AE241" s="191"/>
      <c r="AF241" s="191"/>
      <c r="AG241" s="191"/>
      <c r="AH241" s="191"/>
      <c r="AI241" s="191"/>
      <c r="AJ241" s="191"/>
      <c r="AK241" s="191"/>
      <c r="AL241" s="191"/>
      <c r="AM241" s="191"/>
      <c r="AN241" s="191"/>
      <c r="AO241" s="191"/>
      <c r="AP241" s="191"/>
      <c r="AQ241" s="191"/>
      <c r="AR241" s="191"/>
      <c r="AS241" s="191"/>
      <c r="AT241" s="191"/>
      <c r="AU241" s="191"/>
      <c r="AV241" s="183" t="str">
        <f>IFERROR(INDEX(prosjekttema_og_tittel[tema inngår i prosjektsøknad],MATCH(AD241,prosjekttema_og_tittel[rowId - prosjekttema],0)),"")</f>
        <v/>
      </c>
      <c r="AW241" s="183" t="str">
        <f>IFERROR(INDEX(prosjekttema_og_tittel[prosjekttema inngår i prosjektsøknad som har fått innvilgede midler],MATCH(AD241,prosjekttema_og_tittel[rowId - prosjekttema],0)),"")</f>
        <v/>
      </c>
      <c r="AX241" s="200" t="str">
        <f>IFERROR(INDEX($T$13:$T$76,MATCH('backend (Ikke rør)'!$AD241,$Q$13:$Q$76,0)),"")</f>
        <v>Måloppnåelse (antall ansatte)</v>
      </c>
      <c r="AY241" s="200">
        <f>IFERROR(INDEX($U$13:$U$76,MATCH('backend (Ikke rør)'!$AD241,$Q$13:$Q$76,0)),"")</f>
        <v>0</v>
      </c>
      <c r="AZ241" s="200">
        <f>IFERROR(INDEX($V$13:$V$76,MATCH('backend (Ikke rør)'!$AD241,$Q$13:$Q$76,0)),"")</f>
        <v>0</v>
      </c>
      <c r="BA241" s="183">
        <f>IFERROR(INDEX($V$79:$V$107,MATCH('backend (Ikke rør)'!$AD241,$Q$79:$Q$107,0)),"")</f>
        <v>0</v>
      </c>
      <c r="BB241" s="183">
        <f>IFERROR(INDEX($W$79:$W$107,MATCH('backend (Ikke rør)'!$AD241,$Q$79:$Q$107,0)),"")</f>
        <v>0</v>
      </c>
      <c r="BC241" s="188" t="b">
        <f t="shared" si="5"/>
        <v>0</v>
      </c>
    </row>
    <row r="242" spans="26:55" x14ac:dyDescent="0.25">
      <c r="Z242" s="186">
        <v>259</v>
      </c>
      <c r="AA242" s="191"/>
      <c r="AB242" s="191"/>
      <c r="AC242" s="191"/>
      <c r="AD242" s="191"/>
      <c r="AE242" s="191"/>
      <c r="AF242" s="191"/>
      <c r="AG242" s="191"/>
      <c r="AH242" s="191"/>
      <c r="AI242" s="191"/>
      <c r="AJ242" s="191"/>
      <c r="AK242" s="191"/>
      <c r="AL242" s="191"/>
      <c r="AM242" s="191"/>
      <c r="AN242" s="191"/>
      <c r="AO242" s="191"/>
      <c r="AP242" s="191"/>
      <c r="AQ242" s="191"/>
      <c r="AR242" s="191"/>
      <c r="AS242" s="191"/>
      <c r="AT242" s="191"/>
      <c r="AU242" s="191"/>
      <c r="AV242" s="183" t="str">
        <f>IFERROR(INDEX(prosjekttema_og_tittel[tema inngår i prosjektsøknad],MATCH(AD242,prosjekttema_og_tittel[rowId - prosjekttema],0)),"")</f>
        <v/>
      </c>
      <c r="AW242" s="183" t="str">
        <f>IFERROR(INDEX(prosjekttema_og_tittel[prosjekttema inngår i prosjektsøknad som har fått innvilgede midler],MATCH(AD242,prosjekttema_og_tittel[rowId - prosjekttema],0)),"")</f>
        <v/>
      </c>
      <c r="AX242" s="200" t="str">
        <f>IFERROR(INDEX($T$13:$T$76,MATCH('backend (Ikke rør)'!$AD242,$Q$13:$Q$76,0)),"")</f>
        <v>Måloppnåelse (antall ansatte)</v>
      </c>
      <c r="AY242" s="200">
        <f>IFERROR(INDEX($U$13:$U$76,MATCH('backend (Ikke rør)'!$AD242,$Q$13:$Q$76,0)),"")</f>
        <v>0</v>
      </c>
      <c r="AZ242" s="200">
        <f>IFERROR(INDEX($V$13:$V$76,MATCH('backend (Ikke rør)'!$AD242,$Q$13:$Q$76,0)),"")</f>
        <v>0</v>
      </c>
      <c r="BA242" s="183">
        <f>IFERROR(INDEX($V$79:$V$107,MATCH('backend (Ikke rør)'!$AD242,$Q$79:$Q$107,0)),"")</f>
        <v>0</v>
      </c>
      <c r="BB242" s="183">
        <f>IFERROR(INDEX($W$79:$W$107,MATCH('backend (Ikke rør)'!$AD242,$Q$79:$Q$107,0)),"")</f>
        <v>0</v>
      </c>
      <c r="BC242" s="188" t="b">
        <f t="shared" si="5"/>
        <v>0</v>
      </c>
    </row>
    <row r="243" spans="26:55" x14ac:dyDescent="0.25">
      <c r="Z243" s="186">
        <v>260</v>
      </c>
      <c r="AA243" s="191"/>
      <c r="AB243" s="191"/>
      <c r="AC243" s="191"/>
      <c r="AD243" s="191"/>
      <c r="AE243" s="191"/>
      <c r="AF243" s="191"/>
      <c r="AG243" s="191"/>
      <c r="AH243" s="191"/>
      <c r="AI243" s="191"/>
      <c r="AJ243" s="191"/>
      <c r="AK243" s="191"/>
      <c r="AL243" s="191"/>
      <c r="AM243" s="191"/>
      <c r="AN243" s="191"/>
      <c r="AO243" s="191"/>
      <c r="AP243" s="191"/>
      <c r="AQ243" s="191"/>
      <c r="AR243" s="191"/>
      <c r="AS243" s="191"/>
      <c r="AT243" s="191"/>
      <c r="AU243" s="191"/>
      <c r="AV243" s="183" t="str">
        <f>IFERROR(INDEX(prosjekttema_og_tittel[tema inngår i prosjektsøknad],MATCH(AD243,prosjekttema_og_tittel[rowId - prosjekttema],0)),"")</f>
        <v/>
      </c>
      <c r="AW243" s="183" t="str">
        <f>IFERROR(INDEX(prosjekttema_og_tittel[prosjekttema inngår i prosjektsøknad som har fått innvilgede midler],MATCH(AD243,prosjekttema_og_tittel[rowId - prosjekttema],0)),"")</f>
        <v/>
      </c>
      <c r="AX243" s="200" t="str">
        <f>IFERROR(INDEX($T$13:$T$76,MATCH('backend (Ikke rør)'!$AD243,$Q$13:$Q$76,0)),"")</f>
        <v>Måloppnåelse (antall ansatte)</v>
      </c>
      <c r="AY243" s="200">
        <f>IFERROR(INDEX($U$13:$U$76,MATCH('backend (Ikke rør)'!$AD243,$Q$13:$Q$76,0)),"")</f>
        <v>0</v>
      </c>
      <c r="AZ243" s="200">
        <f>IFERROR(INDEX($V$13:$V$76,MATCH('backend (Ikke rør)'!$AD243,$Q$13:$Q$76,0)),"")</f>
        <v>0</v>
      </c>
      <c r="BA243" s="183">
        <f>IFERROR(INDEX($V$79:$V$107,MATCH('backend (Ikke rør)'!$AD243,$Q$79:$Q$107,0)),"")</f>
        <v>0</v>
      </c>
      <c r="BB243" s="183">
        <f>IFERROR(INDEX($W$79:$W$107,MATCH('backend (Ikke rør)'!$AD243,$Q$79:$Q$107,0)),"")</f>
        <v>0</v>
      </c>
      <c r="BC243" s="188" t="b">
        <f t="shared" si="5"/>
        <v>0</v>
      </c>
    </row>
    <row r="244" spans="26:55" x14ac:dyDescent="0.25">
      <c r="Z244" s="186">
        <v>261</v>
      </c>
      <c r="AA244" s="191"/>
      <c r="AB244" s="191"/>
      <c r="AC244" s="191"/>
      <c r="AD244" s="191"/>
      <c r="AE244" s="191"/>
      <c r="AF244" s="191"/>
      <c r="AG244" s="191"/>
      <c r="AH244" s="191"/>
      <c r="AI244" s="191"/>
      <c r="AJ244" s="191"/>
      <c r="AK244" s="191"/>
      <c r="AL244" s="191"/>
      <c r="AM244" s="191"/>
      <c r="AN244" s="191"/>
      <c r="AO244" s="191"/>
      <c r="AP244" s="191"/>
      <c r="AQ244" s="191"/>
      <c r="AR244" s="191"/>
      <c r="AS244" s="191"/>
      <c r="AT244" s="191"/>
      <c r="AU244" s="191"/>
      <c r="AV244" s="183" t="str">
        <f>IFERROR(INDEX(prosjekttema_og_tittel[tema inngår i prosjektsøknad],MATCH(AD244,prosjekttema_og_tittel[rowId - prosjekttema],0)),"")</f>
        <v/>
      </c>
      <c r="AW244" s="183" t="str">
        <f>IFERROR(INDEX(prosjekttema_og_tittel[prosjekttema inngår i prosjektsøknad som har fått innvilgede midler],MATCH(AD244,prosjekttema_og_tittel[rowId - prosjekttema],0)),"")</f>
        <v/>
      </c>
      <c r="AX244" s="200" t="str">
        <f>IFERROR(INDEX($T$13:$T$76,MATCH('backend (Ikke rør)'!$AD244,$Q$13:$Q$76,0)),"")</f>
        <v>Måloppnåelse (antall ansatte)</v>
      </c>
      <c r="AY244" s="200">
        <f>IFERROR(INDEX($U$13:$U$76,MATCH('backend (Ikke rør)'!$AD244,$Q$13:$Q$76,0)),"")</f>
        <v>0</v>
      </c>
      <c r="AZ244" s="200">
        <f>IFERROR(INDEX($V$13:$V$76,MATCH('backend (Ikke rør)'!$AD244,$Q$13:$Q$76,0)),"")</f>
        <v>0</v>
      </c>
      <c r="BA244" s="183">
        <f>IFERROR(INDEX($V$79:$V$107,MATCH('backend (Ikke rør)'!$AD244,$Q$79:$Q$107,0)),"")</f>
        <v>0</v>
      </c>
      <c r="BB244" s="183">
        <f>IFERROR(INDEX($W$79:$W$107,MATCH('backend (Ikke rør)'!$AD244,$Q$79:$Q$107,0)),"")</f>
        <v>0</v>
      </c>
      <c r="BC244" s="188" t="b">
        <f t="shared" si="5"/>
        <v>0</v>
      </c>
    </row>
    <row r="245" spans="26:55" x14ac:dyDescent="0.25">
      <c r="Z245" s="186">
        <v>262</v>
      </c>
      <c r="AA245" s="191"/>
      <c r="AB245" s="191"/>
      <c r="AC245" s="191"/>
      <c r="AD245" s="191"/>
      <c r="AE245" s="191"/>
      <c r="AF245" s="191"/>
      <c r="AG245" s="191"/>
      <c r="AH245" s="191"/>
      <c r="AI245" s="191"/>
      <c r="AJ245" s="191"/>
      <c r="AK245" s="191"/>
      <c r="AL245" s="191"/>
      <c r="AM245" s="191"/>
      <c r="AN245" s="191"/>
      <c r="AO245" s="191"/>
      <c r="AP245" s="191"/>
      <c r="AQ245" s="191"/>
      <c r="AR245" s="191"/>
      <c r="AS245" s="191"/>
      <c r="AT245" s="191"/>
      <c r="AU245" s="191"/>
      <c r="AV245" s="183" t="str">
        <f>IFERROR(INDEX(prosjekttema_og_tittel[tema inngår i prosjektsøknad],MATCH(AD245,prosjekttema_og_tittel[rowId - prosjekttema],0)),"")</f>
        <v/>
      </c>
      <c r="AW245" s="183" t="str">
        <f>IFERROR(INDEX(prosjekttema_og_tittel[prosjekttema inngår i prosjektsøknad som har fått innvilgede midler],MATCH(AD245,prosjekttema_og_tittel[rowId - prosjekttema],0)),"")</f>
        <v/>
      </c>
      <c r="AX245" s="200" t="str">
        <f>IFERROR(INDEX($T$13:$T$76,MATCH('backend (Ikke rør)'!$AD245,$Q$13:$Q$76,0)),"")</f>
        <v>Måloppnåelse (antall ansatte)</v>
      </c>
      <c r="AY245" s="200">
        <f>IFERROR(INDEX($U$13:$U$76,MATCH('backend (Ikke rør)'!$AD245,$Q$13:$Q$76,0)),"")</f>
        <v>0</v>
      </c>
      <c r="AZ245" s="200">
        <f>IFERROR(INDEX($V$13:$V$76,MATCH('backend (Ikke rør)'!$AD245,$Q$13:$Q$76,0)),"")</f>
        <v>0</v>
      </c>
      <c r="BA245" s="183">
        <f>IFERROR(INDEX($V$79:$V$107,MATCH('backend (Ikke rør)'!$AD245,$Q$79:$Q$107,0)),"")</f>
        <v>0</v>
      </c>
      <c r="BB245" s="183">
        <f>IFERROR(INDEX($W$79:$W$107,MATCH('backend (Ikke rør)'!$AD245,$Q$79:$Q$107,0)),"")</f>
        <v>0</v>
      </c>
      <c r="BC245" s="188" t="b">
        <f t="shared" si="5"/>
        <v>0</v>
      </c>
    </row>
    <row r="246" spans="26:55" x14ac:dyDescent="0.25">
      <c r="Z246" s="186">
        <v>263</v>
      </c>
      <c r="AA246" s="191"/>
      <c r="AB246" s="191"/>
      <c r="AC246" s="191"/>
      <c r="AD246" s="191"/>
      <c r="AE246" s="191"/>
      <c r="AF246" s="191"/>
      <c r="AG246" s="191"/>
      <c r="AH246" s="191"/>
      <c r="AI246" s="191"/>
      <c r="AJ246" s="191"/>
      <c r="AK246" s="191"/>
      <c r="AL246" s="191"/>
      <c r="AM246" s="191"/>
      <c r="AN246" s="191"/>
      <c r="AO246" s="191"/>
      <c r="AP246" s="191"/>
      <c r="AQ246" s="191"/>
      <c r="AR246" s="191"/>
      <c r="AS246" s="191"/>
      <c r="AT246" s="191"/>
      <c r="AU246" s="191"/>
      <c r="AV246" s="183" t="str">
        <f>IFERROR(INDEX(prosjekttema_og_tittel[tema inngår i prosjektsøknad],MATCH(AD246,prosjekttema_og_tittel[rowId - prosjekttema],0)),"")</f>
        <v/>
      </c>
      <c r="AW246" s="183" t="str">
        <f>IFERROR(INDEX(prosjekttema_og_tittel[prosjekttema inngår i prosjektsøknad som har fått innvilgede midler],MATCH(AD246,prosjekttema_og_tittel[rowId - prosjekttema],0)),"")</f>
        <v/>
      </c>
      <c r="AX246" s="200" t="str">
        <f>IFERROR(INDEX($T$13:$T$76,MATCH('backend (Ikke rør)'!$AD246,$Q$13:$Q$76,0)),"")</f>
        <v>Måloppnåelse (antall ansatte)</v>
      </c>
      <c r="AY246" s="200">
        <f>IFERROR(INDEX($U$13:$U$76,MATCH('backend (Ikke rør)'!$AD246,$Q$13:$Q$76,0)),"")</f>
        <v>0</v>
      </c>
      <c r="AZ246" s="200">
        <f>IFERROR(INDEX($V$13:$V$76,MATCH('backend (Ikke rør)'!$AD246,$Q$13:$Q$76,0)),"")</f>
        <v>0</v>
      </c>
      <c r="BA246" s="183">
        <f>IFERROR(INDEX($V$79:$V$107,MATCH('backend (Ikke rør)'!$AD246,$Q$79:$Q$107,0)),"")</f>
        <v>0</v>
      </c>
      <c r="BB246" s="183">
        <f>IFERROR(INDEX($W$79:$W$107,MATCH('backend (Ikke rør)'!$AD246,$Q$79:$Q$107,0)),"")</f>
        <v>0</v>
      </c>
      <c r="BC246" s="188" t="b">
        <f t="shared" si="5"/>
        <v>0</v>
      </c>
    </row>
    <row r="247" spans="26:55" x14ac:dyDescent="0.25">
      <c r="Z247" s="186">
        <v>264</v>
      </c>
      <c r="AA247" s="191"/>
      <c r="AB247" s="191"/>
      <c r="AC247" s="191"/>
      <c r="AD247" s="191"/>
      <c r="AE247" s="191"/>
      <c r="AF247" s="191"/>
      <c r="AG247" s="191"/>
      <c r="AH247" s="191"/>
      <c r="AI247" s="191"/>
      <c r="AJ247" s="191"/>
      <c r="AK247" s="191"/>
      <c r="AL247" s="191"/>
      <c r="AM247" s="191"/>
      <c r="AN247" s="191"/>
      <c r="AO247" s="191"/>
      <c r="AP247" s="191"/>
      <c r="AQ247" s="191"/>
      <c r="AR247" s="191"/>
      <c r="AS247" s="191"/>
      <c r="AT247" s="191"/>
      <c r="AU247" s="191"/>
      <c r="AV247" s="183" t="str">
        <f>IFERROR(INDEX(prosjekttema_og_tittel[tema inngår i prosjektsøknad],MATCH(AD247,prosjekttema_og_tittel[rowId - prosjekttema],0)),"")</f>
        <v/>
      </c>
      <c r="AW247" s="183" t="str">
        <f>IFERROR(INDEX(prosjekttema_og_tittel[prosjekttema inngår i prosjektsøknad som har fått innvilgede midler],MATCH(AD247,prosjekttema_og_tittel[rowId - prosjekttema],0)),"")</f>
        <v/>
      </c>
      <c r="AX247" s="200" t="str">
        <f>IFERROR(INDEX($T$13:$T$76,MATCH('backend (Ikke rør)'!$AD247,$Q$13:$Q$76,0)),"")</f>
        <v>Måloppnåelse (antall ansatte)</v>
      </c>
      <c r="AY247" s="200">
        <f>IFERROR(INDEX($U$13:$U$76,MATCH('backend (Ikke rør)'!$AD247,$Q$13:$Q$76,0)),"")</f>
        <v>0</v>
      </c>
      <c r="AZ247" s="200">
        <f>IFERROR(INDEX($V$13:$V$76,MATCH('backend (Ikke rør)'!$AD247,$Q$13:$Q$76,0)),"")</f>
        <v>0</v>
      </c>
      <c r="BA247" s="183">
        <f>IFERROR(INDEX($V$79:$V$107,MATCH('backend (Ikke rør)'!$AD247,$Q$79:$Q$107,0)),"")</f>
        <v>0</v>
      </c>
      <c r="BB247" s="183">
        <f>IFERROR(INDEX($W$79:$W$107,MATCH('backend (Ikke rør)'!$AD247,$Q$79:$Q$107,0)),"")</f>
        <v>0</v>
      </c>
      <c r="BC247" s="188" t="b">
        <f t="shared" si="5"/>
        <v>0</v>
      </c>
    </row>
    <row r="248" spans="26:55" x14ac:dyDescent="0.25">
      <c r="Z248" s="186">
        <v>265</v>
      </c>
      <c r="AA248" s="191"/>
      <c r="AB248" s="191"/>
      <c r="AC248" s="191"/>
      <c r="AD248" s="191"/>
      <c r="AE248" s="191"/>
      <c r="AF248" s="191"/>
      <c r="AG248" s="191"/>
      <c r="AH248" s="191"/>
      <c r="AI248" s="191"/>
      <c r="AJ248" s="191"/>
      <c r="AK248" s="191"/>
      <c r="AL248" s="191"/>
      <c r="AM248" s="191"/>
      <c r="AN248" s="191"/>
      <c r="AO248" s="191"/>
      <c r="AP248" s="191"/>
      <c r="AQ248" s="191"/>
      <c r="AR248" s="191"/>
      <c r="AS248" s="191"/>
      <c r="AT248" s="191"/>
      <c r="AU248" s="191"/>
      <c r="AV248" s="183" t="str">
        <f>IFERROR(INDEX(prosjekttema_og_tittel[tema inngår i prosjektsøknad],MATCH(AD248,prosjekttema_og_tittel[rowId - prosjekttema],0)),"")</f>
        <v/>
      </c>
      <c r="AW248" s="183" t="str">
        <f>IFERROR(INDEX(prosjekttema_og_tittel[prosjekttema inngår i prosjektsøknad som har fått innvilgede midler],MATCH(AD248,prosjekttema_og_tittel[rowId - prosjekttema],0)),"")</f>
        <v/>
      </c>
      <c r="AX248" s="200" t="str">
        <f>IFERROR(INDEX($T$13:$T$76,MATCH('backend (Ikke rør)'!$AD248,$Q$13:$Q$76,0)),"")</f>
        <v>Måloppnåelse (antall ansatte)</v>
      </c>
      <c r="AY248" s="200">
        <f>IFERROR(INDEX($U$13:$U$76,MATCH('backend (Ikke rør)'!$AD248,$Q$13:$Q$76,0)),"")</f>
        <v>0</v>
      </c>
      <c r="AZ248" s="200">
        <f>IFERROR(INDEX($V$13:$V$76,MATCH('backend (Ikke rør)'!$AD248,$Q$13:$Q$76,0)),"")</f>
        <v>0</v>
      </c>
      <c r="BA248" s="183">
        <f>IFERROR(INDEX($V$79:$V$107,MATCH('backend (Ikke rør)'!$AD248,$Q$79:$Q$107,0)),"")</f>
        <v>0</v>
      </c>
      <c r="BB248" s="183">
        <f>IFERROR(INDEX($W$79:$W$107,MATCH('backend (Ikke rør)'!$AD248,$Q$79:$Q$107,0)),"")</f>
        <v>0</v>
      </c>
      <c r="BC248" s="188" t="b">
        <f t="shared" si="5"/>
        <v>0</v>
      </c>
    </row>
    <row r="249" spans="26:55" x14ac:dyDescent="0.25">
      <c r="Z249" s="186">
        <v>266</v>
      </c>
      <c r="AA249" s="191"/>
      <c r="AB249" s="191"/>
      <c r="AC249" s="191"/>
      <c r="AD249" s="191"/>
      <c r="AE249" s="191"/>
      <c r="AF249" s="191"/>
      <c r="AG249" s="191"/>
      <c r="AH249" s="191"/>
      <c r="AI249" s="191"/>
      <c r="AJ249" s="191"/>
      <c r="AK249" s="191"/>
      <c r="AL249" s="191"/>
      <c r="AM249" s="191"/>
      <c r="AN249" s="191"/>
      <c r="AO249" s="191"/>
      <c r="AP249" s="191"/>
      <c r="AQ249" s="191"/>
      <c r="AR249" s="191"/>
      <c r="AS249" s="191"/>
      <c r="AT249" s="191"/>
      <c r="AU249" s="191"/>
      <c r="AV249" s="183" t="str">
        <f>IFERROR(INDEX(prosjekttema_og_tittel[tema inngår i prosjektsøknad],MATCH(AD249,prosjekttema_og_tittel[rowId - prosjekttema],0)),"")</f>
        <v/>
      </c>
      <c r="AW249" s="183" t="str">
        <f>IFERROR(INDEX(prosjekttema_og_tittel[prosjekttema inngår i prosjektsøknad som har fått innvilgede midler],MATCH(AD249,prosjekttema_og_tittel[rowId - prosjekttema],0)),"")</f>
        <v/>
      </c>
      <c r="AX249" s="200" t="str">
        <f>IFERROR(INDEX($T$13:$T$76,MATCH('backend (Ikke rør)'!$AD249,$Q$13:$Q$76,0)),"")</f>
        <v>Måloppnåelse (antall ansatte)</v>
      </c>
      <c r="AY249" s="200">
        <f>IFERROR(INDEX($U$13:$U$76,MATCH('backend (Ikke rør)'!$AD249,$Q$13:$Q$76,0)),"")</f>
        <v>0</v>
      </c>
      <c r="AZ249" s="200">
        <f>IFERROR(INDEX($V$13:$V$76,MATCH('backend (Ikke rør)'!$AD249,$Q$13:$Q$76,0)),"")</f>
        <v>0</v>
      </c>
      <c r="BA249" s="183">
        <f>IFERROR(INDEX($V$79:$V$107,MATCH('backend (Ikke rør)'!$AD249,$Q$79:$Q$107,0)),"")</f>
        <v>0</v>
      </c>
      <c r="BB249" s="183">
        <f>IFERROR(INDEX($W$79:$W$107,MATCH('backend (Ikke rør)'!$AD249,$Q$79:$Q$107,0)),"")</f>
        <v>0</v>
      </c>
      <c r="BC249" s="188" t="b">
        <f t="shared" si="5"/>
        <v>0</v>
      </c>
    </row>
    <row r="250" spans="26:55" x14ac:dyDescent="0.25">
      <c r="Z250" s="186">
        <v>267</v>
      </c>
      <c r="AA250" s="191"/>
      <c r="AB250" s="191"/>
      <c r="AC250" s="191"/>
      <c r="AD250" s="191"/>
      <c r="AE250" s="191"/>
      <c r="AF250" s="191"/>
      <c r="AG250" s="191"/>
      <c r="AH250" s="191"/>
      <c r="AI250" s="191"/>
      <c r="AJ250" s="191"/>
      <c r="AK250" s="191"/>
      <c r="AL250" s="191"/>
      <c r="AM250" s="191"/>
      <c r="AN250" s="191"/>
      <c r="AO250" s="191"/>
      <c r="AP250" s="191"/>
      <c r="AQ250" s="191"/>
      <c r="AR250" s="191"/>
      <c r="AS250" s="191"/>
      <c r="AT250" s="191"/>
      <c r="AU250" s="191"/>
      <c r="AV250" s="183" t="str">
        <f>IFERROR(INDEX(prosjekttema_og_tittel[tema inngår i prosjektsøknad],MATCH(AD250,prosjekttema_og_tittel[rowId - prosjekttema],0)),"")</f>
        <v/>
      </c>
      <c r="AW250" s="183" t="str">
        <f>IFERROR(INDEX(prosjekttema_og_tittel[prosjekttema inngår i prosjektsøknad som har fått innvilgede midler],MATCH(AD250,prosjekttema_og_tittel[rowId - prosjekttema],0)),"")</f>
        <v/>
      </c>
      <c r="AX250" s="200" t="str">
        <f>IFERROR(INDEX($T$13:$T$76,MATCH('backend (Ikke rør)'!$AD250,$Q$13:$Q$76,0)),"")</f>
        <v>Måloppnåelse (antall ansatte)</v>
      </c>
      <c r="AY250" s="200">
        <f>IFERROR(INDEX($U$13:$U$76,MATCH('backend (Ikke rør)'!$AD250,$Q$13:$Q$76,0)),"")</f>
        <v>0</v>
      </c>
      <c r="AZ250" s="200">
        <f>IFERROR(INDEX($V$13:$V$76,MATCH('backend (Ikke rør)'!$AD250,$Q$13:$Q$76,0)),"")</f>
        <v>0</v>
      </c>
      <c r="BA250" s="183">
        <f>IFERROR(INDEX($V$79:$V$107,MATCH('backend (Ikke rør)'!$AD250,$Q$79:$Q$107,0)),"")</f>
        <v>0</v>
      </c>
      <c r="BB250" s="183">
        <f>IFERROR(INDEX($W$79:$W$107,MATCH('backend (Ikke rør)'!$AD250,$Q$79:$Q$107,0)),"")</f>
        <v>0</v>
      </c>
      <c r="BC250" s="188" t="b">
        <f t="shared" si="5"/>
        <v>0</v>
      </c>
    </row>
    <row r="251" spans="26:55" x14ac:dyDescent="0.25">
      <c r="Z251" s="186">
        <v>268</v>
      </c>
      <c r="AA251" s="191"/>
      <c r="AB251" s="191"/>
      <c r="AC251" s="191"/>
      <c r="AD251" s="191"/>
      <c r="AE251" s="191"/>
      <c r="AF251" s="191"/>
      <c r="AG251" s="191"/>
      <c r="AH251" s="191"/>
      <c r="AI251" s="191"/>
      <c r="AJ251" s="191"/>
      <c r="AK251" s="191"/>
      <c r="AL251" s="191"/>
      <c r="AM251" s="191"/>
      <c r="AN251" s="191"/>
      <c r="AO251" s="191"/>
      <c r="AP251" s="191"/>
      <c r="AQ251" s="191"/>
      <c r="AR251" s="191"/>
      <c r="AS251" s="191"/>
      <c r="AT251" s="191"/>
      <c r="AU251" s="191"/>
      <c r="AV251" s="183" t="str">
        <f>IFERROR(INDEX(prosjekttema_og_tittel[tema inngår i prosjektsøknad],MATCH(AD251,prosjekttema_og_tittel[rowId - prosjekttema],0)),"")</f>
        <v/>
      </c>
      <c r="AW251" s="183" t="str">
        <f>IFERROR(INDEX(prosjekttema_og_tittel[prosjekttema inngår i prosjektsøknad som har fått innvilgede midler],MATCH(AD251,prosjekttema_og_tittel[rowId - prosjekttema],0)),"")</f>
        <v/>
      </c>
      <c r="AX251" s="200" t="str">
        <f>IFERROR(INDEX($T$13:$T$76,MATCH('backend (Ikke rør)'!$AD251,$Q$13:$Q$76,0)),"")</f>
        <v>Måloppnåelse (antall ansatte)</v>
      </c>
      <c r="AY251" s="200">
        <f>IFERROR(INDEX($U$13:$U$76,MATCH('backend (Ikke rør)'!$AD251,$Q$13:$Q$76,0)),"")</f>
        <v>0</v>
      </c>
      <c r="AZ251" s="200">
        <f>IFERROR(INDEX($V$13:$V$76,MATCH('backend (Ikke rør)'!$AD251,$Q$13:$Q$76,0)),"")</f>
        <v>0</v>
      </c>
      <c r="BA251" s="183">
        <f>IFERROR(INDEX($V$79:$V$107,MATCH('backend (Ikke rør)'!$AD251,$Q$79:$Q$107,0)),"")</f>
        <v>0</v>
      </c>
      <c r="BB251" s="183">
        <f>IFERROR(INDEX($W$79:$W$107,MATCH('backend (Ikke rør)'!$AD251,$Q$79:$Q$107,0)),"")</f>
        <v>0</v>
      </c>
      <c r="BC251" s="188" t="b">
        <f t="shared" si="5"/>
        <v>0</v>
      </c>
    </row>
    <row r="252" spans="26:55" x14ac:dyDescent="0.25">
      <c r="Z252" s="186">
        <v>269</v>
      </c>
      <c r="AA252" s="191"/>
      <c r="AB252" s="191"/>
      <c r="AC252" s="191"/>
      <c r="AD252" s="191"/>
      <c r="AE252" s="191"/>
      <c r="AF252" s="191"/>
      <c r="AG252" s="191"/>
      <c r="AH252" s="191"/>
      <c r="AI252" s="191"/>
      <c r="AJ252" s="191"/>
      <c r="AK252" s="191"/>
      <c r="AL252" s="191"/>
      <c r="AM252" s="191"/>
      <c r="AN252" s="191"/>
      <c r="AO252" s="191"/>
      <c r="AP252" s="191"/>
      <c r="AQ252" s="191"/>
      <c r="AR252" s="191"/>
      <c r="AS252" s="191"/>
      <c r="AT252" s="191"/>
      <c r="AU252" s="191"/>
      <c r="AV252" s="183" t="str">
        <f>IFERROR(INDEX(prosjekttema_og_tittel[tema inngår i prosjektsøknad],MATCH(AD252,prosjekttema_og_tittel[rowId - prosjekttema],0)),"")</f>
        <v/>
      </c>
      <c r="AW252" s="183" t="str">
        <f>IFERROR(INDEX(prosjekttema_og_tittel[prosjekttema inngår i prosjektsøknad som har fått innvilgede midler],MATCH(AD252,prosjekttema_og_tittel[rowId - prosjekttema],0)),"")</f>
        <v/>
      </c>
      <c r="AX252" s="200" t="str">
        <f>IFERROR(INDEX($T$13:$T$76,MATCH('backend (Ikke rør)'!$AD252,$Q$13:$Q$76,0)),"")</f>
        <v>Måloppnåelse (antall ansatte)</v>
      </c>
      <c r="AY252" s="200">
        <f>IFERROR(INDEX($U$13:$U$76,MATCH('backend (Ikke rør)'!$AD252,$Q$13:$Q$76,0)),"")</f>
        <v>0</v>
      </c>
      <c r="AZ252" s="200">
        <f>IFERROR(INDEX($V$13:$V$76,MATCH('backend (Ikke rør)'!$AD252,$Q$13:$Q$76,0)),"")</f>
        <v>0</v>
      </c>
      <c r="BA252" s="183">
        <f>IFERROR(INDEX($V$79:$V$107,MATCH('backend (Ikke rør)'!$AD252,$Q$79:$Q$107,0)),"")</f>
        <v>0</v>
      </c>
      <c r="BB252" s="183">
        <f>IFERROR(INDEX($W$79:$W$107,MATCH('backend (Ikke rør)'!$AD252,$Q$79:$Q$107,0)),"")</f>
        <v>0</v>
      </c>
      <c r="BC252" s="188" t="b">
        <f t="shared" si="5"/>
        <v>0</v>
      </c>
    </row>
    <row r="253" spans="26:55" x14ac:dyDescent="0.25">
      <c r="Z253" s="186">
        <v>270</v>
      </c>
      <c r="AA253" s="191"/>
      <c r="AB253" s="191"/>
      <c r="AC253" s="191"/>
      <c r="AD253" s="191"/>
      <c r="AE253" s="191"/>
      <c r="AF253" s="191"/>
      <c r="AG253" s="191"/>
      <c r="AH253" s="191"/>
      <c r="AI253" s="191"/>
      <c r="AJ253" s="191"/>
      <c r="AK253" s="191"/>
      <c r="AL253" s="191"/>
      <c r="AM253" s="191"/>
      <c r="AN253" s="191"/>
      <c r="AO253" s="191"/>
      <c r="AP253" s="191"/>
      <c r="AQ253" s="191"/>
      <c r="AR253" s="191"/>
      <c r="AS253" s="191"/>
      <c r="AT253" s="191"/>
      <c r="AU253" s="191"/>
      <c r="AV253" s="183" t="str">
        <f>IFERROR(INDEX(prosjekttema_og_tittel[tema inngår i prosjektsøknad],MATCH(AD253,prosjekttema_og_tittel[rowId - prosjekttema],0)),"")</f>
        <v/>
      </c>
      <c r="AW253" s="183" t="str">
        <f>IFERROR(INDEX(prosjekttema_og_tittel[prosjekttema inngår i prosjektsøknad som har fått innvilgede midler],MATCH(AD253,prosjekttema_og_tittel[rowId - prosjekttema],0)),"")</f>
        <v/>
      </c>
      <c r="AX253" s="200" t="str">
        <f>IFERROR(INDEX($T$13:$T$76,MATCH('backend (Ikke rør)'!$AD253,$Q$13:$Q$76,0)),"")</f>
        <v>Måloppnåelse (antall ansatte)</v>
      </c>
      <c r="AY253" s="200">
        <f>IFERROR(INDEX($U$13:$U$76,MATCH('backend (Ikke rør)'!$AD253,$Q$13:$Q$76,0)),"")</f>
        <v>0</v>
      </c>
      <c r="AZ253" s="200">
        <f>IFERROR(INDEX($V$13:$V$76,MATCH('backend (Ikke rør)'!$AD253,$Q$13:$Q$76,0)),"")</f>
        <v>0</v>
      </c>
      <c r="BA253" s="183">
        <f>IFERROR(INDEX($V$79:$V$107,MATCH('backend (Ikke rør)'!$AD253,$Q$79:$Q$107,0)),"")</f>
        <v>0</v>
      </c>
      <c r="BB253" s="183">
        <f>IFERROR(INDEX($W$79:$W$107,MATCH('backend (Ikke rør)'!$AD253,$Q$79:$Q$107,0)),"")</f>
        <v>0</v>
      </c>
      <c r="BC253" s="188" t="b">
        <f t="shared" si="5"/>
        <v>0</v>
      </c>
    </row>
    <row r="254" spans="26:55" x14ac:dyDescent="0.25">
      <c r="Z254" s="186">
        <v>271</v>
      </c>
      <c r="AA254" s="191"/>
      <c r="AB254" s="191"/>
      <c r="AC254" s="191"/>
      <c r="AD254" s="191"/>
      <c r="AE254" s="191"/>
      <c r="AF254" s="191"/>
      <c r="AG254" s="191"/>
      <c r="AH254" s="191"/>
      <c r="AI254" s="191"/>
      <c r="AJ254" s="191"/>
      <c r="AK254" s="191"/>
      <c r="AL254" s="191"/>
      <c r="AM254" s="191"/>
      <c r="AN254" s="191"/>
      <c r="AO254" s="191"/>
      <c r="AP254" s="191"/>
      <c r="AQ254" s="191"/>
      <c r="AR254" s="191"/>
      <c r="AS254" s="191"/>
      <c r="AT254" s="191"/>
      <c r="AU254" s="191"/>
      <c r="AV254" s="183" t="str">
        <f>IFERROR(INDEX(prosjekttema_og_tittel[tema inngår i prosjektsøknad],MATCH(AD254,prosjekttema_og_tittel[rowId - prosjekttema],0)),"")</f>
        <v/>
      </c>
      <c r="AW254" s="183" t="str">
        <f>IFERROR(INDEX(prosjekttema_og_tittel[prosjekttema inngår i prosjektsøknad som har fått innvilgede midler],MATCH(AD254,prosjekttema_og_tittel[rowId - prosjekttema],0)),"")</f>
        <v/>
      </c>
      <c r="AX254" s="200" t="str">
        <f>IFERROR(INDEX($T$13:$T$76,MATCH('backend (Ikke rør)'!$AD254,$Q$13:$Q$76,0)),"")</f>
        <v>Måloppnåelse (antall ansatte)</v>
      </c>
      <c r="AY254" s="200">
        <f>IFERROR(INDEX($U$13:$U$76,MATCH('backend (Ikke rør)'!$AD254,$Q$13:$Q$76,0)),"")</f>
        <v>0</v>
      </c>
      <c r="AZ254" s="200">
        <f>IFERROR(INDEX($V$13:$V$76,MATCH('backend (Ikke rør)'!$AD254,$Q$13:$Q$76,0)),"")</f>
        <v>0</v>
      </c>
      <c r="BA254" s="183">
        <f>IFERROR(INDEX($V$79:$V$107,MATCH('backend (Ikke rør)'!$AD254,$Q$79:$Q$107,0)),"")</f>
        <v>0</v>
      </c>
      <c r="BB254" s="183">
        <f>IFERROR(INDEX($W$79:$W$107,MATCH('backend (Ikke rør)'!$AD254,$Q$79:$Q$107,0)),"")</f>
        <v>0</v>
      </c>
      <c r="BC254" s="188" t="b">
        <f t="shared" si="5"/>
        <v>0</v>
      </c>
    </row>
    <row r="255" spans="26:55" x14ac:dyDescent="0.25">
      <c r="Z255" s="186">
        <v>272</v>
      </c>
      <c r="AA255" s="191"/>
      <c r="AB255" s="191"/>
      <c r="AC255" s="191"/>
      <c r="AD255" s="191"/>
      <c r="AE255" s="191"/>
      <c r="AF255" s="191"/>
      <c r="AG255" s="191"/>
      <c r="AH255" s="191"/>
      <c r="AI255" s="191"/>
      <c r="AJ255" s="191"/>
      <c r="AK255" s="191"/>
      <c r="AL255" s="191"/>
      <c r="AM255" s="191"/>
      <c r="AN255" s="191"/>
      <c r="AO255" s="191"/>
      <c r="AP255" s="191"/>
      <c r="AQ255" s="191"/>
      <c r="AR255" s="191"/>
      <c r="AS255" s="191"/>
      <c r="AT255" s="191"/>
      <c r="AU255" s="191"/>
      <c r="AV255" s="183" t="str">
        <f>IFERROR(INDEX(prosjekttema_og_tittel[tema inngår i prosjektsøknad],MATCH(AD255,prosjekttema_og_tittel[rowId - prosjekttema],0)),"")</f>
        <v/>
      </c>
      <c r="AW255" s="183" t="str">
        <f>IFERROR(INDEX(prosjekttema_og_tittel[prosjekttema inngår i prosjektsøknad som har fått innvilgede midler],MATCH(AD255,prosjekttema_og_tittel[rowId - prosjekttema],0)),"")</f>
        <v/>
      </c>
      <c r="AX255" s="200" t="str">
        <f>IFERROR(INDEX($T$13:$T$76,MATCH('backend (Ikke rør)'!$AD255,$Q$13:$Q$76,0)),"")</f>
        <v>Måloppnåelse (antall ansatte)</v>
      </c>
      <c r="AY255" s="200">
        <f>IFERROR(INDEX($U$13:$U$76,MATCH('backend (Ikke rør)'!$AD255,$Q$13:$Q$76,0)),"")</f>
        <v>0</v>
      </c>
      <c r="AZ255" s="200">
        <f>IFERROR(INDEX($V$13:$V$76,MATCH('backend (Ikke rør)'!$AD255,$Q$13:$Q$76,0)),"")</f>
        <v>0</v>
      </c>
      <c r="BA255" s="183">
        <f>IFERROR(INDEX($V$79:$V$107,MATCH('backend (Ikke rør)'!$AD255,$Q$79:$Q$107,0)),"")</f>
        <v>0</v>
      </c>
      <c r="BB255" s="183">
        <f>IFERROR(INDEX($W$79:$W$107,MATCH('backend (Ikke rør)'!$AD255,$Q$79:$Q$107,0)),"")</f>
        <v>0</v>
      </c>
      <c r="BC255" s="188" t="b">
        <f t="shared" si="5"/>
        <v>0</v>
      </c>
    </row>
    <row r="256" spans="26:55" x14ac:dyDescent="0.25">
      <c r="Z256" s="186">
        <v>273</v>
      </c>
      <c r="AA256" s="191"/>
      <c r="AB256" s="191"/>
      <c r="AC256" s="191"/>
      <c r="AD256" s="191"/>
      <c r="AE256" s="191"/>
      <c r="AF256" s="191"/>
      <c r="AG256" s="191"/>
      <c r="AH256" s="191"/>
      <c r="AI256" s="191"/>
      <c r="AJ256" s="191"/>
      <c r="AK256" s="191"/>
      <c r="AL256" s="191"/>
      <c r="AM256" s="191"/>
      <c r="AN256" s="191"/>
      <c r="AO256" s="191"/>
      <c r="AP256" s="191"/>
      <c r="AQ256" s="191"/>
      <c r="AR256" s="191"/>
      <c r="AS256" s="191"/>
      <c r="AT256" s="191"/>
      <c r="AU256" s="191"/>
      <c r="AV256" s="183" t="str">
        <f>IFERROR(INDEX(prosjekttema_og_tittel[tema inngår i prosjektsøknad],MATCH(AD256,prosjekttema_og_tittel[rowId - prosjekttema],0)),"")</f>
        <v/>
      </c>
      <c r="AW256" s="183" t="str">
        <f>IFERROR(INDEX(prosjekttema_og_tittel[prosjekttema inngår i prosjektsøknad som har fått innvilgede midler],MATCH(AD256,prosjekttema_og_tittel[rowId - prosjekttema],0)),"")</f>
        <v/>
      </c>
      <c r="AX256" s="200" t="str">
        <f>IFERROR(INDEX($T$13:$T$76,MATCH('backend (Ikke rør)'!$AD256,$Q$13:$Q$76,0)),"")</f>
        <v>Måloppnåelse (antall ansatte)</v>
      </c>
      <c r="AY256" s="200">
        <f>IFERROR(INDEX($U$13:$U$76,MATCH('backend (Ikke rør)'!$AD256,$Q$13:$Q$76,0)),"")</f>
        <v>0</v>
      </c>
      <c r="AZ256" s="200">
        <f>IFERROR(INDEX($V$13:$V$76,MATCH('backend (Ikke rør)'!$AD256,$Q$13:$Q$76,0)),"")</f>
        <v>0</v>
      </c>
      <c r="BA256" s="183">
        <f>IFERROR(INDEX($V$79:$V$107,MATCH('backend (Ikke rør)'!$AD256,$Q$79:$Q$107,0)),"")</f>
        <v>0</v>
      </c>
      <c r="BB256" s="183">
        <f>IFERROR(INDEX($W$79:$W$107,MATCH('backend (Ikke rør)'!$AD256,$Q$79:$Q$107,0)),"")</f>
        <v>0</v>
      </c>
      <c r="BC256" s="188" t="b">
        <f t="shared" si="5"/>
        <v>0</v>
      </c>
    </row>
    <row r="257" spans="26:55" x14ac:dyDescent="0.25">
      <c r="Z257" s="186">
        <v>274</v>
      </c>
      <c r="AA257" s="191"/>
      <c r="AB257" s="191"/>
      <c r="AC257" s="191"/>
      <c r="AD257" s="191"/>
      <c r="AE257" s="191"/>
      <c r="AF257" s="191"/>
      <c r="AG257" s="191"/>
      <c r="AH257" s="191"/>
      <c r="AI257" s="191"/>
      <c r="AJ257" s="191"/>
      <c r="AK257" s="191"/>
      <c r="AL257" s="191"/>
      <c r="AM257" s="191"/>
      <c r="AN257" s="191"/>
      <c r="AO257" s="191"/>
      <c r="AP257" s="191"/>
      <c r="AQ257" s="191"/>
      <c r="AR257" s="191"/>
      <c r="AS257" s="191"/>
      <c r="AT257" s="191"/>
      <c r="AU257" s="191"/>
      <c r="AV257" s="183" t="str">
        <f>IFERROR(INDEX(prosjekttema_og_tittel[tema inngår i prosjektsøknad],MATCH(AD257,prosjekttema_og_tittel[rowId - prosjekttema],0)),"")</f>
        <v/>
      </c>
      <c r="AW257" s="183" t="str">
        <f>IFERROR(INDEX(prosjekttema_og_tittel[prosjekttema inngår i prosjektsøknad som har fått innvilgede midler],MATCH(AD257,prosjekttema_og_tittel[rowId - prosjekttema],0)),"")</f>
        <v/>
      </c>
      <c r="AX257" s="200" t="str">
        <f>IFERROR(INDEX($T$13:$T$76,MATCH('backend (Ikke rør)'!$AD257,$Q$13:$Q$76,0)),"")</f>
        <v>Måloppnåelse (antall ansatte)</v>
      </c>
      <c r="AY257" s="200">
        <f>IFERROR(INDEX($U$13:$U$76,MATCH('backend (Ikke rør)'!$AD257,$Q$13:$Q$76,0)),"")</f>
        <v>0</v>
      </c>
      <c r="AZ257" s="200">
        <f>IFERROR(INDEX($V$13:$V$76,MATCH('backend (Ikke rør)'!$AD257,$Q$13:$Q$76,0)),"")</f>
        <v>0</v>
      </c>
      <c r="BA257" s="183">
        <f>IFERROR(INDEX($V$79:$V$107,MATCH('backend (Ikke rør)'!$AD257,$Q$79:$Q$107,0)),"")</f>
        <v>0</v>
      </c>
      <c r="BB257" s="183">
        <f>IFERROR(INDEX($W$79:$W$107,MATCH('backend (Ikke rør)'!$AD257,$Q$79:$Q$107,0)),"")</f>
        <v>0</v>
      </c>
      <c r="BC257" s="188" t="b">
        <f t="shared" si="5"/>
        <v>0</v>
      </c>
    </row>
    <row r="258" spans="26:55" x14ac:dyDescent="0.25">
      <c r="Z258" s="186">
        <v>275</v>
      </c>
      <c r="AA258" s="191"/>
      <c r="AB258" s="191"/>
      <c r="AC258" s="191"/>
      <c r="AD258" s="191"/>
      <c r="AE258" s="191"/>
      <c r="AF258" s="191"/>
      <c r="AG258" s="191"/>
      <c r="AH258" s="191"/>
      <c r="AI258" s="191"/>
      <c r="AJ258" s="191"/>
      <c r="AK258" s="191"/>
      <c r="AL258" s="191"/>
      <c r="AM258" s="191"/>
      <c r="AN258" s="191"/>
      <c r="AO258" s="191"/>
      <c r="AP258" s="191"/>
      <c r="AQ258" s="191"/>
      <c r="AR258" s="191"/>
      <c r="AS258" s="191"/>
      <c r="AT258" s="191"/>
      <c r="AU258" s="191"/>
      <c r="AV258" s="183" t="str">
        <f>IFERROR(INDEX(prosjekttema_og_tittel[tema inngår i prosjektsøknad],MATCH(AD258,prosjekttema_og_tittel[rowId - prosjekttema],0)),"")</f>
        <v/>
      </c>
      <c r="AW258" s="183" t="str">
        <f>IFERROR(INDEX(prosjekttema_og_tittel[prosjekttema inngår i prosjektsøknad som har fått innvilgede midler],MATCH(AD258,prosjekttema_og_tittel[rowId - prosjekttema],0)),"")</f>
        <v/>
      </c>
      <c r="AX258" s="200" t="str">
        <f>IFERROR(INDEX($T$13:$T$76,MATCH('backend (Ikke rør)'!$AD258,$Q$13:$Q$76,0)),"")</f>
        <v>Måloppnåelse (antall ansatte)</v>
      </c>
      <c r="AY258" s="200">
        <f>IFERROR(INDEX($U$13:$U$76,MATCH('backend (Ikke rør)'!$AD258,$Q$13:$Q$76,0)),"")</f>
        <v>0</v>
      </c>
      <c r="AZ258" s="200">
        <f>IFERROR(INDEX($V$13:$V$76,MATCH('backend (Ikke rør)'!$AD258,$Q$13:$Q$76,0)),"")</f>
        <v>0</v>
      </c>
      <c r="BA258" s="183">
        <f>IFERROR(INDEX($V$79:$V$107,MATCH('backend (Ikke rør)'!$AD258,$Q$79:$Q$107,0)),"")</f>
        <v>0</v>
      </c>
      <c r="BB258" s="183">
        <f>IFERROR(INDEX($W$79:$W$107,MATCH('backend (Ikke rør)'!$AD258,$Q$79:$Q$107,0)),"")</f>
        <v>0</v>
      </c>
      <c r="BC258" s="188" t="b">
        <f t="shared" si="5"/>
        <v>0</v>
      </c>
    </row>
    <row r="259" spans="26:55" x14ac:dyDescent="0.25">
      <c r="Z259" s="186">
        <v>276</v>
      </c>
      <c r="AA259" s="191"/>
      <c r="AB259" s="191"/>
      <c r="AC259" s="191"/>
      <c r="AD259" s="191"/>
      <c r="AE259" s="191"/>
      <c r="AF259" s="191"/>
      <c r="AG259" s="191"/>
      <c r="AH259" s="191"/>
      <c r="AI259" s="191"/>
      <c r="AJ259" s="191"/>
      <c r="AK259" s="191"/>
      <c r="AL259" s="191"/>
      <c r="AM259" s="191"/>
      <c r="AN259" s="191"/>
      <c r="AO259" s="191"/>
      <c r="AP259" s="191"/>
      <c r="AQ259" s="191"/>
      <c r="AR259" s="191"/>
      <c r="AS259" s="191"/>
      <c r="AT259" s="191"/>
      <c r="AU259" s="191"/>
      <c r="AV259" s="183" t="str">
        <f>IFERROR(INDEX(prosjekttema_og_tittel[tema inngår i prosjektsøknad],MATCH(AD259,prosjekttema_og_tittel[rowId - prosjekttema],0)),"")</f>
        <v/>
      </c>
      <c r="AW259" s="183" t="str">
        <f>IFERROR(INDEX(prosjekttema_og_tittel[prosjekttema inngår i prosjektsøknad som har fått innvilgede midler],MATCH(AD259,prosjekttema_og_tittel[rowId - prosjekttema],0)),"")</f>
        <v/>
      </c>
      <c r="AX259" s="200" t="str">
        <f>IFERROR(INDEX($T$13:$T$76,MATCH('backend (Ikke rør)'!$AD259,$Q$13:$Q$76,0)),"")</f>
        <v>Måloppnåelse (antall ansatte)</v>
      </c>
      <c r="AY259" s="200">
        <f>IFERROR(INDEX($U$13:$U$76,MATCH('backend (Ikke rør)'!$AD259,$Q$13:$Q$76,0)),"")</f>
        <v>0</v>
      </c>
      <c r="AZ259" s="200">
        <f>IFERROR(INDEX($V$13:$V$76,MATCH('backend (Ikke rør)'!$AD259,$Q$13:$Q$76,0)),"")</f>
        <v>0</v>
      </c>
      <c r="BA259" s="183">
        <f>IFERROR(INDEX($V$79:$V$107,MATCH('backend (Ikke rør)'!$AD259,$Q$79:$Q$107,0)),"")</f>
        <v>0</v>
      </c>
      <c r="BB259" s="183">
        <f>IFERROR(INDEX($W$79:$W$107,MATCH('backend (Ikke rør)'!$AD259,$Q$79:$Q$107,0)),"")</f>
        <v>0</v>
      </c>
      <c r="BC259" s="188" t="b">
        <f t="shared" si="5"/>
        <v>0</v>
      </c>
    </row>
    <row r="260" spans="26:55" x14ac:dyDescent="0.25">
      <c r="Z260" s="186">
        <v>277</v>
      </c>
      <c r="AA260" s="191"/>
      <c r="AB260" s="191"/>
      <c r="AC260" s="191"/>
      <c r="AD260" s="191"/>
      <c r="AE260" s="191"/>
      <c r="AF260" s="191"/>
      <c r="AG260" s="191"/>
      <c r="AH260" s="191"/>
      <c r="AI260" s="191"/>
      <c r="AJ260" s="191"/>
      <c r="AK260" s="191"/>
      <c r="AL260" s="191"/>
      <c r="AM260" s="191"/>
      <c r="AN260" s="191"/>
      <c r="AO260" s="191"/>
      <c r="AP260" s="191"/>
      <c r="AQ260" s="191"/>
      <c r="AR260" s="191"/>
      <c r="AS260" s="191"/>
      <c r="AT260" s="191"/>
      <c r="AU260" s="191"/>
      <c r="AV260" s="183" t="str">
        <f>IFERROR(INDEX(prosjekttema_og_tittel[tema inngår i prosjektsøknad],MATCH(AD260,prosjekttema_og_tittel[rowId - prosjekttema],0)),"")</f>
        <v/>
      </c>
      <c r="AW260" s="183" t="str">
        <f>IFERROR(INDEX(prosjekttema_og_tittel[prosjekttema inngår i prosjektsøknad som har fått innvilgede midler],MATCH(AD260,prosjekttema_og_tittel[rowId - prosjekttema],0)),"")</f>
        <v/>
      </c>
      <c r="AX260" s="200" t="str">
        <f>IFERROR(INDEX($T$13:$T$76,MATCH('backend (Ikke rør)'!$AD260,$Q$13:$Q$76,0)),"")</f>
        <v>Måloppnåelse (antall ansatte)</v>
      </c>
      <c r="AY260" s="200">
        <f>IFERROR(INDEX($U$13:$U$76,MATCH('backend (Ikke rør)'!$AD260,$Q$13:$Q$76,0)),"")</f>
        <v>0</v>
      </c>
      <c r="AZ260" s="200">
        <f>IFERROR(INDEX($V$13:$V$76,MATCH('backend (Ikke rør)'!$AD260,$Q$13:$Q$76,0)),"")</f>
        <v>0</v>
      </c>
      <c r="BA260" s="183">
        <f>IFERROR(INDEX($V$79:$V$107,MATCH('backend (Ikke rør)'!$AD260,$Q$79:$Q$107,0)),"")</f>
        <v>0</v>
      </c>
      <c r="BB260" s="183">
        <f>IFERROR(INDEX($W$79:$W$107,MATCH('backend (Ikke rør)'!$AD260,$Q$79:$Q$107,0)),"")</f>
        <v>0</v>
      </c>
      <c r="BC260" s="188" t="b">
        <f t="shared" si="5"/>
        <v>0</v>
      </c>
    </row>
    <row r="261" spans="26:55" x14ac:dyDescent="0.25">
      <c r="Z261" s="186">
        <v>278</v>
      </c>
      <c r="AA261" s="191"/>
      <c r="AB261" s="191"/>
      <c r="AC261" s="191"/>
      <c r="AD261" s="191"/>
      <c r="AE261" s="191"/>
      <c r="AF261" s="191"/>
      <c r="AG261" s="191"/>
      <c r="AH261" s="191"/>
      <c r="AI261" s="191"/>
      <c r="AJ261" s="191"/>
      <c r="AK261" s="191"/>
      <c r="AL261" s="191"/>
      <c r="AM261" s="191"/>
      <c r="AN261" s="191"/>
      <c r="AO261" s="191"/>
      <c r="AP261" s="191"/>
      <c r="AQ261" s="191"/>
      <c r="AR261" s="191"/>
      <c r="AS261" s="191"/>
      <c r="AT261" s="191"/>
      <c r="AU261" s="191"/>
      <c r="AV261" s="183" t="str">
        <f>IFERROR(INDEX(prosjekttema_og_tittel[tema inngår i prosjektsøknad],MATCH(AD261,prosjekttema_og_tittel[rowId - prosjekttema],0)),"")</f>
        <v/>
      </c>
      <c r="AW261" s="183" t="str">
        <f>IFERROR(INDEX(prosjekttema_og_tittel[prosjekttema inngår i prosjektsøknad som har fått innvilgede midler],MATCH(AD261,prosjekttema_og_tittel[rowId - prosjekttema],0)),"")</f>
        <v/>
      </c>
      <c r="AX261" s="200" t="str">
        <f>IFERROR(INDEX($T$13:$T$76,MATCH('backend (Ikke rør)'!$AD261,$Q$13:$Q$76,0)),"")</f>
        <v>Måloppnåelse (antall ansatte)</v>
      </c>
      <c r="AY261" s="200">
        <f>IFERROR(INDEX($U$13:$U$76,MATCH('backend (Ikke rør)'!$AD261,$Q$13:$Q$76,0)),"")</f>
        <v>0</v>
      </c>
      <c r="AZ261" s="200">
        <f>IFERROR(INDEX($V$13:$V$76,MATCH('backend (Ikke rør)'!$AD261,$Q$13:$Q$76,0)),"")</f>
        <v>0</v>
      </c>
      <c r="BA261" s="183">
        <f>IFERROR(INDEX($V$79:$V$107,MATCH('backend (Ikke rør)'!$AD261,$Q$79:$Q$107,0)),"")</f>
        <v>0</v>
      </c>
      <c r="BB261" s="183">
        <f>IFERROR(INDEX($W$79:$W$107,MATCH('backend (Ikke rør)'!$AD261,$Q$79:$Q$107,0)),"")</f>
        <v>0</v>
      </c>
      <c r="BC261" s="188" t="b">
        <f t="shared" si="5"/>
        <v>0</v>
      </c>
    </row>
    <row r="262" spans="26:55" x14ac:dyDescent="0.25">
      <c r="Z262" s="186">
        <v>279</v>
      </c>
      <c r="AA262" s="191"/>
      <c r="AB262" s="191"/>
      <c r="AC262" s="191"/>
      <c r="AD262" s="191"/>
      <c r="AE262" s="191"/>
      <c r="AF262" s="191"/>
      <c r="AG262" s="191"/>
      <c r="AH262" s="191"/>
      <c r="AI262" s="191"/>
      <c r="AJ262" s="191"/>
      <c r="AK262" s="191"/>
      <c r="AL262" s="191"/>
      <c r="AM262" s="191"/>
      <c r="AN262" s="191"/>
      <c r="AO262" s="191"/>
      <c r="AP262" s="191"/>
      <c r="AQ262" s="191"/>
      <c r="AR262" s="191"/>
      <c r="AS262" s="191"/>
      <c r="AT262" s="191"/>
      <c r="AU262" s="191"/>
      <c r="AV262" s="183" t="str">
        <f>IFERROR(INDEX(prosjekttema_og_tittel[tema inngår i prosjektsøknad],MATCH(AD262,prosjekttema_og_tittel[rowId - prosjekttema],0)),"")</f>
        <v/>
      </c>
      <c r="AW262" s="183" t="str">
        <f>IFERROR(INDEX(prosjekttema_og_tittel[prosjekttema inngår i prosjektsøknad som har fått innvilgede midler],MATCH(AD262,prosjekttema_og_tittel[rowId - prosjekttema],0)),"")</f>
        <v/>
      </c>
      <c r="AX262" s="200" t="str">
        <f>IFERROR(INDEX($T$13:$T$76,MATCH('backend (Ikke rør)'!$AD262,$Q$13:$Q$76,0)),"")</f>
        <v>Måloppnåelse (antall ansatte)</v>
      </c>
      <c r="AY262" s="200">
        <f>IFERROR(INDEX($U$13:$U$76,MATCH('backend (Ikke rør)'!$AD262,$Q$13:$Q$76,0)),"")</f>
        <v>0</v>
      </c>
      <c r="AZ262" s="200">
        <f>IFERROR(INDEX($V$13:$V$76,MATCH('backend (Ikke rør)'!$AD262,$Q$13:$Q$76,0)),"")</f>
        <v>0</v>
      </c>
      <c r="BA262" s="183">
        <f>IFERROR(INDEX($V$79:$V$107,MATCH('backend (Ikke rør)'!$AD262,$Q$79:$Q$107,0)),"")</f>
        <v>0</v>
      </c>
      <c r="BB262" s="183">
        <f>IFERROR(INDEX($W$79:$W$107,MATCH('backend (Ikke rør)'!$AD262,$Q$79:$Q$107,0)),"")</f>
        <v>0</v>
      </c>
      <c r="BC262" s="188" t="b">
        <f t="shared" si="5"/>
        <v>0</v>
      </c>
    </row>
    <row r="263" spans="26:55" x14ac:dyDescent="0.25">
      <c r="Z263" s="186">
        <v>280</v>
      </c>
      <c r="AA263" s="191"/>
      <c r="AB263" s="191"/>
      <c r="AC263" s="191"/>
      <c r="AD263" s="191"/>
      <c r="AE263" s="191"/>
      <c r="AF263" s="191"/>
      <c r="AG263" s="191"/>
      <c r="AH263" s="191"/>
      <c r="AI263" s="191"/>
      <c r="AJ263" s="191"/>
      <c r="AK263" s="191"/>
      <c r="AL263" s="191"/>
      <c r="AM263" s="191"/>
      <c r="AN263" s="191"/>
      <c r="AO263" s="191"/>
      <c r="AP263" s="191"/>
      <c r="AQ263" s="191"/>
      <c r="AR263" s="191"/>
      <c r="AS263" s="191"/>
      <c r="AT263" s="191"/>
      <c r="AU263" s="191"/>
      <c r="AV263" s="183" t="str">
        <f>IFERROR(INDEX(prosjekttema_og_tittel[tema inngår i prosjektsøknad],MATCH(AD263,prosjekttema_og_tittel[rowId - prosjekttema],0)),"")</f>
        <v/>
      </c>
      <c r="AW263" s="183" t="str">
        <f>IFERROR(INDEX(prosjekttema_og_tittel[prosjekttema inngår i prosjektsøknad som har fått innvilgede midler],MATCH(AD263,prosjekttema_og_tittel[rowId - prosjekttema],0)),"")</f>
        <v/>
      </c>
      <c r="AX263" s="200" t="str">
        <f>IFERROR(INDEX($T$13:$T$76,MATCH('backend (Ikke rør)'!$AD263,$Q$13:$Q$76,0)),"")</f>
        <v>Måloppnåelse (antall ansatte)</v>
      </c>
      <c r="AY263" s="200">
        <f>IFERROR(INDEX($U$13:$U$76,MATCH('backend (Ikke rør)'!$AD263,$Q$13:$Q$76,0)),"")</f>
        <v>0</v>
      </c>
      <c r="AZ263" s="200">
        <f>IFERROR(INDEX($V$13:$V$76,MATCH('backend (Ikke rør)'!$AD263,$Q$13:$Q$76,0)),"")</f>
        <v>0</v>
      </c>
      <c r="BA263" s="183">
        <f>IFERROR(INDEX($V$79:$V$107,MATCH('backend (Ikke rør)'!$AD263,$Q$79:$Q$107,0)),"")</f>
        <v>0</v>
      </c>
      <c r="BB263" s="183">
        <f>IFERROR(INDEX($W$79:$W$107,MATCH('backend (Ikke rør)'!$AD263,$Q$79:$Q$107,0)),"")</f>
        <v>0</v>
      </c>
      <c r="BC263" s="188" t="b">
        <f t="shared" si="5"/>
        <v>0</v>
      </c>
    </row>
    <row r="264" spans="26:55" x14ac:dyDescent="0.25">
      <c r="Z264" s="186">
        <v>281</v>
      </c>
      <c r="AA264" s="191"/>
      <c r="AB264" s="191"/>
      <c r="AC264" s="191"/>
      <c r="AD264" s="191"/>
      <c r="AE264" s="191"/>
      <c r="AF264" s="191"/>
      <c r="AG264" s="191"/>
      <c r="AH264" s="191"/>
      <c r="AI264" s="191"/>
      <c r="AJ264" s="191"/>
      <c r="AK264" s="191"/>
      <c r="AL264" s="191"/>
      <c r="AM264" s="191"/>
      <c r="AN264" s="191"/>
      <c r="AO264" s="191"/>
      <c r="AP264" s="191"/>
      <c r="AQ264" s="191"/>
      <c r="AR264" s="191"/>
      <c r="AS264" s="191"/>
      <c r="AT264" s="191"/>
      <c r="AU264" s="191"/>
      <c r="AV264" s="183" t="str">
        <f>IFERROR(INDEX(prosjekttema_og_tittel[tema inngår i prosjektsøknad],MATCH(AD264,prosjekttema_og_tittel[rowId - prosjekttema],0)),"")</f>
        <v/>
      </c>
      <c r="AW264" s="183" t="str">
        <f>IFERROR(INDEX(prosjekttema_og_tittel[prosjekttema inngår i prosjektsøknad som har fått innvilgede midler],MATCH(AD264,prosjekttema_og_tittel[rowId - prosjekttema],0)),"")</f>
        <v/>
      </c>
      <c r="AX264" s="200" t="str">
        <f>IFERROR(INDEX($T$13:$T$76,MATCH('backend (Ikke rør)'!$AD264,$Q$13:$Q$76,0)),"")</f>
        <v>Måloppnåelse (antall ansatte)</v>
      </c>
      <c r="AY264" s="200">
        <f>IFERROR(INDEX($U$13:$U$76,MATCH('backend (Ikke rør)'!$AD264,$Q$13:$Q$76,0)),"")</f>
        <v>0</v>
      </c>
      <c r="AZ264" s="200">
        <f>IFERROR(INDEX($V$13:$V$76,MATCH('backend (Ikke rør)'!$AD264,$Q$13:$Q$76,0)),"")</f>
        <v>0</v>
      </c>
      <c r="BA264" s="183">
        <f>IFERROR(INDEX($V$79:$V$107,MATCH('backend (Ikke rør)'!$AD264,$Q$79:$Q$107,0)),"")</f>
        <v>0</v>
      </c>
      <c r="BB264" s="183">
        <f>IFERROR(INDEX($W$79:$W$107,MATCH('backend (Ikke rør)'!$AD264,$Q$79:$Q$107,0)),"")</f>
        <v>0</v>
      </c>
      <c r="BC264" s="188" t="b">
        <f t="shared" si="5"/>
        <v>0</v>
      </c>
    </row>
    <row r="265" spans="26:55" x14ac:dyDescent="0.25">
      <c r="Z265" s="186">
        <v>282</v>
      </c>
      <c r="AA265" s="191"/>
      <c r="AB265" s="191"/>
      <c r="AC265" s="191"/>
      <c r="AD265" s="191"/>
      <c r="AE265" s="191"/>
      <c r="AF265" s="191"/>
      <c r="AG265" s="191"/>
      <c r="AH265" s="191"/>
      <c r="AI265" s="191"/>
      <c r="AJ265" s="191"/>
      <c r="AK265" s="191"/>
      <c r="AL265" s="191"/>
      <c r="AM265" s="191"/>
      <c r="AN265" s="191"/>
      <c r="AO265" s="191"/>
      <c r="AP265" s="191"/>
      <c r="AQ265" s="191"/>
      <c r="AR265" s="191"/>
      <c r="AS265" s="191"/>
      <c r="AT265" s="191"/>
      <c r="AU265" s="191"/>
      <c r="AV265" s="183" t="str">
        <f>IFERROR(INDEX(prosjekttema_og_tittel[tema inngår i prosjektsøknad],MATCH(AD265,prosjekttema_og_tittel[rowId - prosjekttema],0)),"")</f>
        <v/>
      </c>
      <c r="AW265" s="183" t="str">
        <f>IFERROR(INDEX(prosjekttema_og_tittel[prosjekttema inngår i prosjektsøknad som har fått innvilgede midler],MATCH(AD265,prosjekttema_og_tittel[rowId - prosjekttema],0)),"")</f>
        <v/>
      </c>
      <c r="AX265" s="200" t="str">
        <f>IFERROR(INDEX($T$13:$T$76,MATCH('backend (Ikke rør)'!$AD265,$Q$13:$Q$76,0)),"")</f>
        <v>Måloppnåelse (antall ansatte)</v>
      </c>
      <c r="AY265" s="200">
        <f>IFERROR(INDEX($U$13:$U$76,MATCH('backend (Ikke rør)'!$AD265,$Q$13:$Q$76,0)),"")</f>
        <v>0</v>
      </c>
      <c r="AZ265" s="200">
        <f>IFERROR(INDEX($V$13:$V$76,MATCH('backend (Ikke rør)'!$AD265,$Q$13:$Q$76,0)),"")</f>
        <v>0</v>
      </c>
      <c r="BA265" s="183">
        <f>IFERROR(INDEX($V$79:$V$107,MATCH('backend (Ikke rør)'!$AD265,$Q$79:$Q$107,0)),"")</f>
        <v>0</v>
      </c>
      <c r="BB265" s="183">
        <f>IFERROR(INDEX($W$79:$W$107,MATCH('backend (Ikke rør)'!$AD265,$Q$79:$Q$107,0)),"")</f>
        <v>0</v>
      </c>
      <c r="BC265" s="188" t="b">
        <f t="shared" si="5"/>
        <v>0</v>
      </c>
    </row>
    <row r="266" spans="26:55" x14ac:dyDescent="0.25">
      <c r="Z266" s="186">
        <v>283</v>
      </c>
      <c r="AA266" s="191"/>
      <c r="AB266" s="191"/>
      <c r="AC266" s="191"/>
      <c r="AD266" s="191"/>
      <c r="AE266" s="191"/>
      <c r="AF266" s="191"/>
      <c r="AG266" s="191"/>
      <c r="AH266" s="191"/>
      <c r="AI266" s="191"/>
      <c r="AJ266" s="191"/>
      <c r="AK266" s="191"/>
      <c r="AL266" s="191"/>
      <c r="AM266" s="191"/>
      <c r="AN266" s="191"/>
      <c r="AO266" s="191"/>
      <c r="AP266" s="191"/>
      <c r="AQ266" s="191"/>
      <c r="AR266" s="191"/>
      <c r="AS266" s="191"/>
      <c r="AT266" s="191"/>
      <c r="AU266" s="191"/>
      <c r="AV266" s="183" t="str">
        <f>IFERROR(INDEX(prosjekttema_og_tittel[tema inngår i prosjektsøknad],MATCH(AD266,prosjekttema_og_tittel[rowId - prosjekttema],0)),"")</f>
        <v/>
      </c>
      <c r="AW266" s="183" t="str">
        <f>IFERROR(INDEX(prosjekttema_og_tittel[prosjekttema inngår i prosjektsøknad som har fått innvilgede midler],MATCH(AD266,prosjekttema_og_tittel[rowId - prosjekttema],0)),"")</f>
        <v/>
      </c>
      <c r="AX266" s="200" t="str">
        <f>IFERROR(INDEX($T$13:$T$76,MATCH('backend (Ikke rør)'!$AD266,$Q$13:$Q$76,0)),"")</f>
        <v>Måloppnåelse (antall ansatte)</v>
      </c>
      <c r="AY266" s="200">
        <f>IFERROR(INDEX($U$13:$U$76,MATCH('backend (Ikke rør)'!$AD266,$Q$13:$Q$76,0)),"")</f>
        <v>0</v>
      </c>
      <c r="AZ266" s="200">
        <f>IFERROR(INDEX($V$13:$V$76,MATCH('backend (Ikke rør)'!$AD266,$Q$13:$Q$76,0)),"")</f>
        <v>0</v>
      </c>
      <c r="BA266" s="183">
        <f>IFERROR(INDEX($V$79:$V$107,MATCH('backend (Ikke rør)'!$AD266,$Q$79:$Q$107,0)),"")</f>
        <v>0</v>
      </c>
      <c r="BB266" s="183">
        <f>IFERROR(INDEX($W$79:$W$107,MATCH('backend (Ikke rør)'!$AD266,$Q$79:$Q$107,0)),"")</f>
        <v>0</v>
      </c>
      <c r="BC266" s="188" t="b">
        <f t="shared" si="5"/>
        <v>0</v>
      </c>
    </row>
    <row r="267" spans="26:55" x14ac:dyDescent="0.25">
      <c r="Z267" s="186">
        <v>284</v>
      </c>
      <c r="AA267" s="191"/>
      <c r="AB267" s="191"/>
      <c r="AC267" s="191"/>
      <c r="AD267" s="191"/>
      <c r="AE267" s="191"/>
      <c r="AF267" s="191"/>
      <c r="AG267" s="191"/>
      <c r="AH267" s="191"/>
      <c r="AI267" s="191"/>
      <c r="AJ267" s="191"/>
      <c r="AK267" s="191"/>
      <c r="AL267" s="191"/>
      <c r="AM267" s="191"/>
      <c r="AN267" s="191"/>
      <c r="AO267" s="191"/>
      <c r="AP267" s="191"/>
      <c r="AQ267" s="191"/>
      <c r="AR267" s="191"/>
      <c r="AS267" s="191"/>
      <c r="AT267" s="191"/>
      <c r="AU267" s="191"/>
      <c r="AV267" s="183" t="str">
        <f>IFERROR(INDEX(prosjekttema_og_tittel[tema inngår i prosjektsøknad],MATCH(AD267,prosjekttema_og_tittel[rowId - prosjekttema],0)),"")</f>
        <v/>
      </c>
      <c r="AW267" s="183" t="str">
        <f>IFERROR(INDEX(prosjekttema_og_tittel[prosjekttema inngår i prosjektsøknad som har fått innvilgede midler],MATCH(AD267,prosjekttema_og_tittel[rowId - prosjekttema],0)),"")</f>
        <v/>
      </c>
      <c r="AX267" s="200" t="str">
        <f>IFERROR(INDEX($T$13:$T$76,MATCH('backend (Ikke rør)'!$AD267,$Q$13:$Q$76,0)),"")</f>
        <v>Måloppnåelse (antall ansatte)</v>
      </c>
      <c r="AY267" s="200">
        <f>IFERROR(INDEX($U$13:$U$76,MATCH('backend (Ikke rør)'!$AD267,$Q$13:$Q$76,0)),"")</f>
        <v>0</v>
      </c>
      <c r="AZ267" s="200">
        <f>IFERROR(INDEX($V$13:$V$76,MATCH('backend (Ikke rør)'!$AD267,$Q$13:$Q$76,0)),"")</f>
        <v>0</v>
      </c>
      <c r="BA267" s="183">
        <f>IFERROR(INDEX($V$79:$V$107,MATCH('backend (Ikke rør)'!$AD267,$Q$79:$Q$107,0)),"")</f>
        <v>0</v>
      </c>
      <c r="BB267" s="183">
        <f>IFERROR(INDEX($W$79:$W$107,MATCH('backend (Ikke rør)'!$AD267,$Q$79:$Q$107,0)),"")</f>
        <v>0</v>
      </c>
      <c r="BC267" s="188" t="b">
        <f t="shared" si="5"/>
        <v>0</v>
      </c>
    </row>
    <row r="268" spans="26:55" x14ac:dyDescent="0.25">
      <c r="Z268" s="186">
        <v>285</v>
      </c>
      <c r="AA268" s="191"/>
      <c r="AB268" s="191"/>
      <c r="AC268" s="191"/>
      <c r="AD268" s="191"/>
      <c r="AE268" s="191"/>
      <c r="AF268" s="191"/>
      <c r="AG268" s="191"/>
      <c r="AH268" s="191"/>
      <c r="AI268" s="191"/>
      <c r="AJ268" s="191"/>
      <c r="AK268" s="191"/>
      <c r="AL268" s="191"/>
      <c r="AM268" s="191"/>
      <c r="AN268" s="191"/>
      <c r="AO268" s="191"/>
      <c r="AP268" s="191"/>
      <c r="AQ268" s="191"/>
      <c r="AR268" s="191"/>
      <c r="AS268" s="191"/>
      <c r="AT268" s="191"/>
      <c r="AU268" s="191"/>
      <c r="AV268" s="183" t="str">
        <f>IFERROR(INDEX(prosjekttema_og_tittel[tema inngår i prosjektsøknad],MATCH(AD268,prosjekttema_og_tittel[rowId - prosjekttema],0)),"")</f>
        <v/>
      </c>
      <c r="AW268" s="183" t="str">
        <f>IFERROR(INDEX(prosjekttema_og_tittel[prosjekttema inngår i prosjektsøknad som har fått innvilgede midler],MATCH(AD268,prosjekttema_og_tittel[rowId - prosjekttema],0)),"")</f>
        <v/>
      </c>
      <c r="AX268" s="200" t="str">
        <f>IFERROR(INDEX($T$13:$T$76,MATCH('backend (Ikke rør)'!$AD268,$Q$13:$Q$76,0)),"")</f>
        <v>Måloppnåelse (antall ansatte)</v>
      </c>
      <c r="AY268" s="200">
        <f>IFERROR(INDEX($U$13:$U$76,MATCH('backend (Ikke rør)'!$AD268,$Q$13:$Q$76,0)),"")</f>
        <v>0</v>
      </c>
      <c r="AZ268" s="200">
        <f>IFERROR(INDEX($V$13:$V$76,MATCH('backend (Ikke rør)'!$AD268,$Q$13:$Q$76,0)),"")</f>
        <v>0</v>
      </c>
      <c r="BA268" s="183">
        <f>IFERROR(INDEX($V$79:$V$107,MATCH('backend (Ikke rør)'!$AD268,$Q$79:$Q$107,0)),"")</f>
        <v>0</v>
      </c>
      <c r="BB268" s="183">
        <f>IFERROR(INDEX($W$79:$W$107,MATCH('backend (Ikke rør)'!$AD268,$Q$79:$Q$107,0)),"")</f>
        <v>0</v>
      </c>
      <c r="BC268" s="188" t="b">
        <f t="shared" si="5"/>
        <v>0</v>
      </c>
    </row>
    <row r="269" spans="26:55" x14ac:dyDescent="0.25">
      <c r="Z269" s="186">
        <v>286</v>
      </c>
      <c r="AA269" s="191"/>
      <c r="AB269" s="191"/>
      <c r="AC269" s="191"/>
      <c r="AD269" s="191"/>
      <c r="AE269" s="191"/>
      <c r="AF269" s="191"/>
      <c r="AG269" s="191"/>
      <c r="AH269" s="191"/>
      <c r="AI269" s="191"/>
      <c r="AJ269" s="191"/>
      <c r="AK269" s="191"/>
      <c r="AL269" s="191"/>
      <c r="AM269" s="191"/>
      <c r="AN269" s="191"/>
      <c r="AO269" s="191"/>
      <c r="AP269" s="191"/>
      <c r="AQ269" s="191"/>
      <c r="AR269" s="191"/>
      <c r="AS269" s="191"/>
      <c r="AT269" s="191"/>
      <c r="AU269" s="191"/>
      <c r="AV269" s="183" t="str">
        <f>IFERROR(INDEX(prosjekttema_og_tittel[tema inngår i prosjektsøknad],MATCH(AD269,prosjekttema_og_tittel[rowId - prosjekttema],0)),"")</f>
        <v/>
      </c>
      <c r="AW269" s="183" t="str">
        <f>IFERROR(INDEX(prosjekttema_og_tittel[prosjekttema inngår i prosjektsøknad som har fått innvilgede midler],MATCH(AD269,prosjekttema_og_tittel[rowId - prosjekttema],0)),"")</f>
        <v/>
      </c>
      <c r="AX269" s="200" t="str">
        <f>IFERROR(INDEX($T$13:$T$76,MATCH('backend (Ikke rør)'!$AD269,$Q$13:$Q$76,0)),"")</f>
        <v>Måloppnåelse (antall ansatte)</v>
      </c>
      <c r="AY269" s="200">
        <f>IFERROR(INDEX($U$13:$U$76,MATCH('backend (Ikke rør)'!$AD269,$Q$13:$Q$76,0)),"")</f>
        <v>0</v>
      </c>
      <c r="AZ269" s="200">
        <f>IFERROR(INDEX($V$13:$V$76,MATCH('backend (Ikke rør)'!$AD269,$Q$13:$Q$76,0)),"")</f>
        <v>0</v>
      </c>
      <c r="BA269" s="183">
        <f>IFERROR(INDEX($V$79:$V$107,MATCH('backend (Ikke rør)'!$AD269,$Q$79:$Q$107,0)),"")</f>
        <v>0</v>
      </c>
      <c r="BB269" s="183">
        <f>IFERROR(INDEX($W$79:$W$107,MATCH('backend (Ikke rør)'!$AD269,$Q$79:$Q$107,0)),"")</f>
        <v>0</v>
      </c>
      <c r="BC269" s="188" t="b">
        <f t="shared" si="5"/>
        <v>0</v>
      </c>
    </row>
    <row r="270" spans="26:55" x14ac:dyDescent="0.25">
      <c r="Z270" s="186">
        <v>287</v>
      </c>
      <c r="AA270" s="191"/>
      <c r="AB270" s="191"/>
      <c r="AC270" s="191"/>
      <c r="AD270" s="191"/>
      <c r="AE270" s="191"/>
      <c r="AF270" s="191"/>
      <c r="AG270" s="191"/>
      <c r="AH270" s="191"/>
      <c r="AI270" s="191"/>
      <c r="AJ270" s="191"/>
      <c r="AK270" s="191"/>
      <c r="AL270" s="191"/>
      <c r="AM270" s="191"/>
      <c r="AN270" s="191"/>
      <c r="AO270" s="191"/>
      <c r="AP270" s="191"/>
      <c r="AQ270" s="191"/>
      <c r="AR270" s="191"/>
      <c r="AS270" s="191"/>
      <c r="AT270" s="191"/>
      <c r="AU270" s="191"/>
      <c r="AV270" s="183" t="str">
        <f>IFERROR(INDEX(prosjekttema_og_tittel[tema inngår i prosjektsøknad],MATCH(AD270,prosjekttema_og_tittel[rowId - prosjekttema],0)),"")</f>
        <v/>
      </c>
      <c r="AW270" s="183" t="str">
        <f>IFERROR(INDEX(prosjekttema_og_tittel[prosjekttema inngår i prosjektsøknad som har fått innvilgede midler],MATCH(AD270,prosjekttema_og_tittel[rowId - prosjekttema],0)),"")</f>
        <v/>
      </c>
      <c r="AX270" s="200" t="str">
        <f>IFERROR(INDEX($T$13:$T$76,MATCH('backend (Ikke rør)'!$AD270,$Q$13:$Q$76,0)),"")</f>
        <v>Måloppnåelse (antall ansatte)</v>
      </c>
      <c r="AY270" s="200">
        <f>IFERROR(INDEX($U$13:$U$76,MATCH('backend (Ikke rør)'!$AD270,$Q$13:$Q$76,0)),"")</f>
        <v>0</v>
      </c>
      <c r="AZ270" s="200">
        <f>IFERROR(INDEX($V$13:$V$76,MATCH('backend (Ikke rør)'!$AD270,$Q$13:$Q$76,0)),"")</f>
        <v>0</v>
      </c>
      <c r="BA270" s="183">
        <f>IFERROR(INDEX($V$79:$V$107,MATCH('backend (Ikke rør)'!$AD270,$Q$79:$Q$107,0)),"")</f>
        <v>0</v>
      </c>
      <c r="BB270" s="183">
        <f>IFERROR(INDEX($W$79:$W$107,MATCH('backend (Ikke rør)'!$AD270,$Q$79:$Q$107,0)),"")</f>
        <v>0</v>
      </c>
      <c r="BC270" s="188" t="b">
        <f t="shared" si="5"/>
        <v>0</v>
      </c>
    </row>
    <row r="271" spans="26:55" x14ac:dyDescent="0.25">
      <c r="Z271" s="186">
        <v>288</v>
      </c>
      <c r="AA271" s="191"/>
      <c r="AB271" s="191"/>
      <c r="AC271" s="191"/>
      <c r="AD271" s="191"/>
      <c r="AE271" s="191"/>
      <c r="AF271" s="191"/>
      <c r="AG271" s="191"/>
      <c r="AH271" s="191"/>
      <c r="AI271" s="191"/>
      <c r="AJ271" s="191"/>
      <c r="AK271" s="191"/>
      <c r="AL271" s="191"/>
      <c r="AM271" s="191"/>
      <c r="AN271" s="191"/>
      <c r="AO271" s="191"/>
      <c r="AP271" s="191"/>
      <c r="AQ271" s="191"/>
      <c r="AR271" s="191"/>
      <c r="AS271" s="191"/>
      <c r="AT271" s="191"/>
      <c r="AU271" s="191"/>
      <c r="AV271" s="183" t="str">
        <f>IFERROR(INDEX(prosjekttema_og_tittel[tema inngår i prosjektsøknad],MATCH(AD271,prosjekttema_og_tittel[rowId - prosjekttema],0)),"")</f>
        <v/>
      </c>
      <c r="AW271" s="183" t="str">
        <f>IFERROR(INDEX(prosjekttema_og_tittel[prosjekttema inngår i prosjektsøknad som har fått innvilgede midler],MATCH(AD271,prosjekttema_og_tittel[rowId - prosjekttema],0)),"")</f>
        <v/>
      </c>
      <c r="AX271" s="200" t="str">
        <f>IFERROR(INDEX($T$13:$T$76,MATCH('backend (Ikke rør)'!$AD271,$Q$13:$Q$76,0)),"")</f>
        <v>Måloppnåelse (antall ansatte)</v>
      </c>
      <c r="AY271" s="200">
        <f>IFERROR(INDEX($U$13:$U$76,MATCH('backend (Ikke rør)'!$AD271,$Q$13:$Q$76,0)),"")</f>
        <v>0</v>
      </c>
      <c r="AZ271" s="200">
        <f>IFERROR(INDEX($V$13:$V$76,MATCH('backend (Ikke rør)'!$AD271,$Q$13:$Q$76,0)),"")</f>
        <v>0</v>
      </c>
      <c r="BA271" s="183">
        <f>IFERROR(INDEX($V$79:$V$107,MATCH('backend (Ikke rør)'!$AD271,$Q$79:$Q$107,0)),"")</f>
        <v>0</v>
      </c>
      <c r="BB271" s="183">
        <f>IFERROR(INDEX($W$79:$W$107,MATCH('backend (Ikke rør)'!$AD271,$Q$79:$Q$107,0)),"")</f>
        <v>0</v>
      </c>
      <c r="BC271" s="188" t="b">
        <f t="shared" si="5"/>
        <v>0</v>
      </c>
    </row>
    <row r="272" spans="26:55" x14ac:dyDescent="0.25">
      <c r="Z272" s="186">
        <v>289</v>
      </c>
      <c r="AA272" s="191"/>
      <c r="AB272" s="191"/>
      <c r="AC272" s="191"/>
      <c r="AD272" s="191"/>
      <c r="AE272" s="191"/>
      <c r="AF272" s="191"/>
      <c r="AG272" s="191"/>
      <c r="AH272" s="191"/>
      <c r="AI272" s="191"/>
      <c r="AJ272" s="191"/>
      <c r="AK272" s="191"/>
      <c r="AL272" s="191"/>
      <c r="AM272" s="191"/>
      <c r="AN272" s="191"/>
      <c r="AO272" s="191"/>
      <c r="AP272" s="191"/>
      <c r="AQ272" s="191"/>
      <c r="AR272" s="191"/>
      <c r="AS272" s="191"/>
      <c r="AT272" s="191"/>
      <c r="AU272" s="191"/>
      <c r="AV272" s="183" t="str">
        <f>IFERROR(INDEX(prosjekttema_og_tittel[tema inngår i prosjektsøknad],MATCH(AD272,prosjekttema_og_tittel[rowId - prosjekttema],0)),"")</f>
        <v/>
      </c>
      <c r="AW272" s="183" t="str">
        <f>IFERROR(INDEX(prosjekttema_og_tittel[prosjekttema inngår i prosjektsøknad som har fått innvilgede midler],MATCH(AD272,prosjekttema_og_tittel[rowId - prosjekttema],0)),"")</f>
        <v/>
      </c>
      <c r="AX272" s="200" t="str">
        <f>IFERROR(INDEX($T$13:$T$76,MATCH('backend (Ikke rør)'!$AD272,$Q$13:$Q$76,0)),"")</f>
        <v>Måloppnåelse (antall ansatte)</v>
      </c>
      <c r="AY272" s="200">
        <f>IFERROR(INDEX($U$13:$U$76,MATCH('backend (Ikke rør)'!$AD272,$Q$13:$Q$76,0)),"")</f>
        <v>0</v>
      </c>
      <c r="AZ272" s="200">
        <f>IFERROR(INDEX($V$13:$V$76,MATCH('backend (Ikke rør)'!$AD272,$Q$13:$Q$76,0)),"")</f>
        <v>0</v>
      </c>
      <c r="BA272" s="183">
        <f>IFERROR(INDEX($V$79:$V$107,MATCH('backend (Ikke rør)'!$AD272,$Q$79:$Q$107,0)),"")</f>
        <v>0</v>
      </c>
      <c r="BB272" s="183">
        <f>IFERROR(INDEX($W$79:$W$107,MATCH('backend (Ikke rør)'!$AD272,$Q$79:$Q$107,0)),"")</f>
        <v>0</v>
      </c>
      <c r="BC272" s="188" t="b">
        <f t="shared" si="5"/>
        <v>0</v>
      </c>
    </row>
    <row r="273" spans="26:55" x14ac:dyDescent="0.25">
      <c r="Z273" s="186">
        <v>290</v>
      </c>
      <c r="AA273" s="191"/>
      <c r="AB273" s="191"/>
      <c r="AC273" s="191"/>
      <c r="AD273" s="191"/>
      <c r="AE273" s="191"/>
      <c r="AF273" s="191"/>
      <c r="AG273" s="191"/>
      <c r="AH273" s="191"/>
      <c r="AI273" s="191"/>
      <c r="AJ273" s="191"/>
      <c r="AK273" s="191"/>
      <c r="AL273" s="191"/>
      <c r="AM273" s="191"/>
      <c r="AN273" s="191"/>
      <c r="AO273" s="191"/>
      <c r="AP273" s="191"/>
      <c r="AQ273" s="191"/>
      <c r="AR273" s="191"/>
      <c r="AS273" s="191"/>
      <c r="AT273" s="191"/>
      <c r="AU273" s="191"/>
      <c r="AV273" s="183" t="str">
        <f>IFERROR(INDEX(prosjekttema_og_tittel[tema inngår i prosjektsøknad],MATCH(AD273,prosjekttema_og_tittel[rowId - prosjekttema],0)),"")</f>
        <v/>
      </c>
      <c r="AW273" s="183" t="str">
        <f>IFERROR(INDEX(prosjekttema_og_tittel[prosjekttema inngår i prosjektsøknad som har fått innvilgede midler],MATCH(AD273,prosjekttema_og_tittel[rowId - prosjekttema],0)),"")</f>
        <v/>
      </c>
      <c r="AX273" s="200" t="str">
        <f>IFERROR(INDEX($T$13:$T$76,MATCH('backend (Ikke rør)'!$AD273,$Q$13:$Q$76,0)),"")</f>
        <v>Måloppnåelse (antall ansatte)</v>
      </c>
      <c r="AY273" s="200">
        <f>IFERROR(INDEX($U$13:$U$76,MATCH('backend (Ikke rør)'!$AD273,$Q$13:$Q$76,0)),"")</f>
        <v>0</v>
      </c>
      <c r="AZ273" s="200">
        <f>IFERROR(INDEX($V$13:$V$76,MATCH('backend (Ikke rør)'!$AD273,$Q$13:$Q$76,0)),"")</f>
        <v>0</v>
      </c>
      <c r="BA273" s="183">
        <f>IFERROR(INDEX($V$79:$V$107,MATCH('backend (Ikke rør)'!$AD273,$Q$79:$Q$107,0)),"")</f>
        <v>0</v>
      </c>
      <c r="BB273" s="183">
        <f>IFERROR(INDEX($W$79:$W$107,MATCH('backend (Ikke rør)'!$AD273,$Q$79:$Q$107,0)),"")</f>
        <v>0</v>
      </c>
      <c r="BC273" s="188" t="b">
        <f t="shared" si="5"/>
        <v>0</v>
      </c>
    </row>
    <row r="274" spans="26:55" x14ac:dyDescent="0.25">
      <c r="Z274" s="186">
        <v>291</v>
      </c>
      <c r="AA274" s="191"/>
      <c r="AB274" s="191"/>
      <c r="AC274" s="191"/>
      <c r="AD274" s="191"/>
      <c r="AE274" s="191"/>
      <c r="AF274" s="191"/>
      <c r="AG274" s="191"/>
      <c r="AH274" s="191"/>
      <c r="AI274" s="191"/>
      <c r="AJ274" s="191"/>
      <c r="AK274" s="191"/>
      <c r="AL274" s="191"/>
      <c r="AM274" s="191"/>
      <c r="AN274" s="191"/>
      <c r="AO274" s="191"/>
      <c r="AP274" s="191"/>
      <c r="AQ274" s="191"/>
      <c r="AR274" s="191"/>
      <c r="AS274" s="191"/>
      <c r="AT274" s="191"/>
      <c r="AU274" s="191"/>
      <c r="AV274" s="183" t="str">
        <f>IFERROR(INDEX(prosjekttema_og_tittel[tema inngår i prosjektsøknad],MATCH(AD274,prosjekttema_og_tittel[rowId - prosjekttema],0)),"")</f>
        <v/>
      </c>
      <c r="AW274" s="183" t="str">
        <f>IFERROR(INDEX(prosjekttema_og_tittel[prosjekttema inngår i prosjektsøknad som har fått innvilgede midler],MATCH(AD274,prosjekttema_og_tittel[rowId - prosjekttema],0)),"")</f>
        <v/>
      </c>
      <c r="AX274" s="200" t="str">
        <f>IFERROR(INDEX($T$13:$T$76,MATCH('backend (Ikke rør)'!$AD274,$Q$13:$Q$76,0)),"")</f>
        <v>Måloppnåelse (antall ansatte)</v>
      </c>
      <c r="AY274" s="200">
        <f>IFERROR(INDEX($U$13:$U$76,MATCH('backend (Ikke rør)'!$AD274,$Q$13:$Q$76,0)),"")</f>
        <v>0</v>
      </c>
      <c r="AZ274" s="200">
        <f>IFERROR(INDEX($V$13:$V$76,MATCH('backend (Ikke rør)'!$AD274,$Q$13:$Q$76,0)),"")</f>
        <v>0</v>
      </c>
      <c r="BA274" s="183">
        <f>IFERROR(INDEX($V$79:$V$107,MATCH('backend (Ikke rør)'!$AD274,$Q$79:$Q$107,0)),"")</f>
        <v>0</v>
      </c>
      <c r="BB274" s="183">
        <f>IFERROR(INDEX($W$79:$W$107,MATCH('backend (Ikke rør)'!$AD274,$Q$79:$Q$107,0)),"")</f>
        <v>0</v>
      </c>
      <c r="BC274" s="188" t="b">
        <f t="shared" si="5"/>
        <v>0</v>
      </c>
    </row>
    <row r="275" spans="26:55" x14ac:dyDescent="0.25">
      <c r="Z275" s="186">
        <v>292</v>
      </c>
      <c r="AA275" s="191"/>
      <c r="AB275" s="191"/>
      <c r="AC275" s="191"/>
      <c r="AD275" s="191"/>
      <c r="AE275" s="191"/>
      <c r="AF275" s="191"/>
      <c r="AG275" s="191"/>
      <c r="AH275" s="191"/>
      <c r="AI275" s="191"/>
      <c r="AJ275" s="191"/>
      <c r="AK275" s="191"/>
      <c r="AL275" s="191"/>
      <c r="AM275" s="191"/>
      <c r="AN275" s="191"/>
      <c r="AO275" s="191"/>
      <c r="AP275" s="191"/>
      <c r="AQ275" s="191"/>
      <c r="AR275" s="191"/>
      <c r="AS275" s="191"/>
      <c r="AT275" s="191"/>
      <c r="AU275" s="191"/>
      <c r="AV275" s="183" t="str">
        <f>IFERROR(INDEX(prosjekttema_og_tittel[tema inngår i prosjektsøknad],MATCH(AD275,prosjekttema_og_tittel[rowId - prosjekttema],0)),"")</f>
        <v/>
      </c>
      <c r="AW275" s="183" t="str">
        <f>IFERROR(INDEX(prosjekttema_og_tittel[prosjekttema inngår i prosjektsøknad som har fått innvilgede midler],MATCH(AD275,prosjekttema_og_tittel[rowId - prosjekttema],0)),"")</f>
        <v/>
      </c>
      <c r="AX275" s="200" t="str">
        <f>IFERROR(INDEX($T$13:$T$76,MATCH('backend (Ikke rør)'!$AD275,$Q$13:$Q$76,0)),"")</f>
        <v>Måloppnåelse (antall ansatte)</v>
      </c>
      <c r="AY275" s="200">
        <f>IFERROR(INDEX($U$13:$U$76,MATCH('backend (Ikke rør)'!$AD275,$Q$13:$Q$76,0)),"")</f>
        <v>0</v>
      </c>
      <c r="AZ275" s="200">
        <f>IFERROR(INDEX($V$13:$V$76,MATCH('backend (Ikke rør)'!$AD275,$Q$13:$Q$76,0)),"")</f>
        <v>0</v>
      </c>
      <c r="BA275" s="183">
        <f>IFERROR(INDEX($V$79:$V$107,MATCH('backend (Ikke rør)'!$AD275,$Q$79:$Q$107,0)),"")</f>
        <v>0</v>
      </c>
      <c r="BB275" s="183">
        <f>IFERROR(INDEX($W$79:$W$107,MATCH('backend (Ikke rør)'!$AD275,$Q$79:$Q$107,0)),"")</f>
        <v>0</v>
      </c>
      <c r="BC275" s="188" t="b">
        <f t="shared" si="5"/>
        <v>0</v>
      </c>
    </row>
    <row r="276" spans="26:55" x14ac:dyDescent="0.25">
      <c r="Z276" s="186">
        <v>293</v>
      </c>
      <c r="AA276" s="191"/>
      <c r="AB276" s="191"/>
      <c r="AC276" s="191"/>
      <c r="AD276" s="191"/>
      <c r="AE276" s="191"/>
      <c r="AF276" s="191"/>
      <c r="AG276" s="191"/>
      <c r="AH276" s="191"/>
      <c r="AI276" s="191"/>
      <c r="AJ276" s="191"/>
      <c r="AK276" s="191"/>
      <c r="AL276" s="191"/>
      <c r="AM276" s="191"/>
      <c r="AN276" s="191"/>
      <c r="AO276" s="191"/>
      <c r="AP276" s="191"/>
      <c r="AQ276" s="191"/>
      <c r="AR276" s="191"/>
      <c r="AS276" s="191"/>
      <c r="AT276" s="191"/>
      <c r="AU276" s="191"/>
      <c r="AV276" s="183" t="str">
        <f>IFERROR(INDEX(prosjekttema_og_tittel[tema inngår i prosjektsøknad],MATCH(AD276,prosjekttema_og_tittel[rowId - prosjekttema],0)),"")</f>
        <v/>
      </c>
      <c r="AW276" s="183" t="str">
        <f>IFERROR(INDEX(prosjekttema_og_tittel[prosjekttema inngår i prosjektsøknad som har fått innvilgede midler],MATCH(AD276,prosjekttema_og_tittel[rowId - prosjekttema],0)),"")</f>
        <v/>
      </c>
      <c r="AX276" s="200" t="str">
        <f>IFERROR(INDEX($T$13:$T$76,MATCH('backend (Ikke rør)'!$AD276,$Q$13:$Q$76,0)),"")</f>
        <v>Måloppnåelse (antall ansatte)</v>
      </c>
      <c r="AY276" s="200">
        <f>IFERROR(INDEX($U$13:$U$76,MATCH('backend (Ikke rør)'!$AD276,$Q$13:$Q$76,0)),"")</f>
        <v>0</v>
      </c>
      <c r="AZ276" s="200">
        <f>IFERROR(INDEX($V$13:$V$76,MATCH('backend (Ikke rør)'!$AD276,$Q$13:$Q$76,0)),"")</f>
        <v>0</v>
      </c>
      <c r="BA276" s="183">
        <f>IFERROR(INDEX($V$79:$V$107,MATCH('backend (Ikke rør)'!$AD276,$Q$79:$Q$107,0)),"")</f>
        <v>0</v>
      </c>
      <c r="BB276" s="183">
        <f>IFERROR(INDEX($W$79:$W$107,MATCH('backend (Ikke rør)'!$AD276,$Q$79:$Q$107,0)),"")</f>
        <v>0</v>
      </c>
      <c r="BC276" s="188" t="b">
        <f t="shared" si="5"/>
        <v>0</v>
      </c>
    </row>
    <row r="277" spans="26:55" x14ac:dyDescent="0.25">
      <c r="Z277" s="186">
        <v>294</v>
      </c>
      <c r="AA277" s="191"/>
      <c r="AB277" s="191"/>
      <c r="AC277" s="191"/>
      <c r="AD277" s="191"/>
      <c r="AE277" s="191"/>
      <c r="AF277" s="191"/>
      <c r="AG277" s="191"/>
      <c r="AH277" s="191"/>
      <c r="AI277" s="191"/>
      <c r="AJ277" s="191"/>
      <c r="AK277" s="191"/>
      <c r="AL277" s="191"/>
      <c r="AM277" s="191"/>
      <c r="AN277" s="191"/>
      <c r="AO277" s="191"/>
      <c r="AP277" s="191"/>
      <c r="AQ277" s="191"/>
      <c r="AR277" s="191"/>
      <c r="AS277" s="191"/>
      <c r="AT277" s="191"/>
      <c r="AU277" s="191"/>
      <c r="AV277" s="183" t="str">
        <f>IFERROR(INDEX(prosjekttema_og_tittel[tema inngår i prosjektsøknad],MATCH(AD277,prosjekttema_og_tittel[rowId - prosjekttema],0)),"")</f>
        <v/>
      </c>
      <c r="AW277" s="183" t="str">
        <f>IFERROR(INDEX(prosjekttema_og_tittel[prosjekttema inngår i prosjektsøknad som har fått innvilgede midler],MATCH(AD277,prosjekttema_og_tittel[rowId - prosjekttema],0)),"")</f>
        <v/>
      </c>
      <c r="AX277" s="200" t="str">
        <f>IFERROR(INDEX($T$13:$T$76,MATCH('backend (Ikke rør)'!$AD277,$Q$13:$Q$76,0)),"")</f>
        <v>Måloppnåelse (antall ansatte)</v>
      </c>
      <c r="AY277" s="200">
        <f>IFERROR(INDEX($U$13:$U$76,MATCH('backend (Ikke rør)'!$AD277,$Q$13:$Q$76,0)),"")</f>
        <v>0</v>
      </c>
      <c r="AZ277" s="200">
        <f>IFERROR(INDEX($V$13:$V$76,MATCH('backend (Ikke rør)'!$AD277,$Q$13:$Q$76,0)),"")</f>
        <v>0</v>
      </c>
      <c r="BA277" s="183">
        <f>IFERROR(INDEX($V$79:$V$107,MATCH('backend (Ikke rør)'!$AD277,$Q$79:$Q$107,0)),"")</f>
        <v>0</v>
      </c>
      <c r="BB277" s="183">
        <f>IFERROR(INDEX($W$79:$W$107,MATCH('backend (Ikke rør)'!$AD277,$Q$79:$Q$107,0)),"")</f>
        <v>0</v>
      </c>
      <c r="BC277" s="188" t="b">
        <f t="shared" si="5"/>
        <v>0</v>
      </c>
    </row>
    <row r="278" spans="26:55" x14ac:dyDescent="0.25">
      <c r="Z278" s="186">
        <v>295</v>
      </c>
      <c r="AA278" s="191"/>
      <c r="AB278" s="191"/>
      <c r="AC278" s="191"/>
      <c r="AD278" s="191"/>
      <c r="AE278" s="191"/>
      <c r="AF278" s="191"/>
      <c r="AG278" s="191"/>
      <c r="AH278" s="191"/>
      <c r="AI278" s="191"/>
      <c r="AJ278" s="191"/>
      <c r="AK278" s="191"/>
      <c r="AL278" s="191"/>
      <c r="AM278" s="191"/>
      <c r="AN278" s="191"/>
      <c r="AO278" s="191"/>
      <c r="AP278" s="191"/>
      <c r="AQ278" s="191"/>
      <c r="AR278" s="191"/>
      <c r="AS278" s="191"/>
      <c r="AT278" s="191"/>
      <c r="AU278" s="191"/>
      <c r="AV278" s="183" t="str">
        <f>IFERROR(INDEX(prosjekttema_og_tittel[tema inngår i prosjektsøknad],MATCH(AD278,prosjekttema_og_tittel[rowId - prosjekttema],0)),"")</f>
        <v/>
      </c>
      <c r="AW278" s="183" t="str">
        <f>IFERROR(INDEX(prosjekttema_og_tittel[prosjekttema inngår i prosjektsøknad som har fått innvilgede midler],MATCH(AD278,prosjekttema_og_tittel[rowId - prosjekttema],0)),"")</f>
        <v/>
      </c>
      <c r="AX278" s="200" t="str">
        <f>IFERROR(INDEX($T$13:$T$76,MATCH('backend (Ikke rør)'!$AD278,$Q$13:$Q$76,0)),"")</f>
        <v>Måloppnåelse (antall ansatte)</v>
      </c>
      <c r="AY278" s="200">
        <f>IFERROR(INDEX($U$13:$U$76,MATCH('backend (Ikke rør)'!$AD278,$Q$13:$Q$76,0)),"")</f>
        <v>0</v>
      </c>
      <c r="AZ278" s="200">
        <f>IFERROR(INDEX($V$13:$V$76,MATCH('backend (Ikke rør)'!$AD278,$Q$13:$Q$76,0)),"")</f>
        <v>0</v>
      </c>
      <c r="BA278" s="183">
        <f>IFERROR(INDEX($V$79:$V$107,MATCH('backend (Ikke rør)'!$AD278,$Q$79:$Q$107,0)),"")</f>
        <v>0</v>
      </c>
      <c r="BB278" s="183">
        <f>IFERROR(INDEX($W$79:$W$107,MATCH('backend (Ikke rør)'!$AD278,$Q$79:$Q$107,0)),"")</f>
        <v>0</v>
      </c>
      <c r="BC278" s="188" t="b">
        <f t="shared" ref="BC278:BC341" si="6">NOT(ISBLANK(AA278))</f>
        <v>0</v>
      </c>
    </row>
    <row r="279" spans="26:55" x14ac:dyDescent="0.25">
      <c r="Z279" s="186">
        <v>296</v>
      </c>
      <c r="AA279" s="191"/>
      <c r="AB279" s="191"/>
      <c r="AC279" s="191"/>
      <c r="AD279" s="191"/>
      <c r="AE279" s="191"/>
      <c r="AF279" s="191"/>
      <c r="AG279" s="191"/>
      <c r="AH279" s="191"/>
      <c r="AI279" s="191"/>
      <c r="AJ279" s="191"/>
      <c r="AK279" s="191"/>
      <c r="AL279" s="191"/>
      <c r="AM279" s="191"/>
      <c r="AN279" s="191"/>
      <c r="AO279" s="191"/>
      <c r="AP279" s="191"/>
      <c r="AQ279" s="191"/>
      <c r="AR279" s="191"/>
      <c r="AS279" s="191"/>
      <c r="AT279" s="191"/>
      <c r="AU279" s="191"/>
      <c r="AV279" s="183" t="str">
        <f>IFERROR(INDEX(prosjekttema_og_tittel[tema inngår i prosjektsøknad],MATCH(AD279,prosjekttema_og_tittel[rowId - prosjekttema],0)),"")</f>
        <v/>
      </c>
      <c r="AW279" s="183" t="str">
        <f>IFERROR(INDEX(prosjekttema_og_tittel[prosjekttema inngår i prosjektsøknad som har fått innvilgede midler],MATCH(AD279,prosjekttema_og_tittel[rowId - prosjekttema],0)),"")</f>
        <v/>
      </c>
      <c r="AX279" s="200" t="str">
        <f>IFERROR(INDEX($T$13:$T$76,MATCH('backend (Ikke rør)'!$AD279,$Q$13:$Q$76,0)),"")</f>
        <v>Måloppnåelse (antall ansatte)</v>
      </c>
      <c r="AY279" s="200">
        <f>IFERROR(INDEX($U$13:$U$76,MATCH('backend (Ikke rør)'!$AD279,$Q$13:$Q$76,0)),"")</f>
        <v>0</v>
      </c>
      <c r="AZ279" s="200">
        <f>IFERROR(INDEX($V$13:$V$76,MATCH('backend (Ikke rør)'!$AD279,$Q$13:$Q$76,0)),"")</f>
        <v>0</v>
      </c>
      <c r="BA279" s="183">
        <f>IFERROR(INDEX($V$79:$V$107,MATCH('backend (Ikke rør)'!$AD279,$Q$79:$Q$107,0)),"")</f>
        <v>0</v>
      </c>
      <c r="BB279" s="183">
        <f>IFERROR(INDEX($W$79:$W$107,MATCH('backend (Ikke rør)'!$AD279,$Q$79:$Q$107,0)),"")</f>
        <v>0</v>
      </c>
      <c r="BC279" s="188" t="b">
        <f t="shared" si="6"/>
        <v>0</v>
      </c>
    </row>
    <row r="280" spans="26:55" x14ac:dyDescent="0.25">
      <c r="Z280" s="186">
        <v>297</v>
      </c>
      <c r="AA280" s="191"/>
      <c r="AB280" s="191"/>
      <c r="AC280" s="191"/>
      <c r="AD280" s="191"/>
      <c r="AE280" s="191"/>
      <c r="AF280" s="191"/>
      <c r="AG280" s="191"/>
      <c r="AH280" s="191"/>
      <c r="AI280" s="191"/>
      <c r="AJ280" s="191"/>
      <c r="AK280" s="191"/>
      <c r="AL280" s="191"/>
      <c r="AM280" s="191"/>
      <c r="AN280" s="191"/>
      <c r="AO280" s="191"/>
      <c r="AP280" s="191"/>
      <c r="AQ280" s="191"/>
      <c r="AR280" s="191"/>
      <c r="AS280" s="191"/>
      <c r="AT280" s="191"/>
      <c r="AU280" s="191"/>
      <c r="AV280" s="183" t="str">
        <f>IFERROR(INDEX(prosjekttema_og_tittel[tema inngår i prosjektsøknad],MATCH(AD280,prosjekttema_og_tittel[rowId - prosjekttema],0)),"")</f>
        <v/>
      </c>
      <c r="AW280" s="183" t="str">
        <f>IFERROR(INDEX(prosjekttema_og_tittel[prosjekttema inngår i prosjektsøknad som har fått innvilgede midler],MATCH(AD280,prosjekttema_og_tittel[rowId - prosjekttema],0)),"")</f>
        <v/>
      </c>
      <c r="AX280" s="200" t="str">
        <f>IFERROR(INDEX($T$13:$T$76,MATCH('backend (Ikke rør)'!$AD280,$Q$13:$Q$76,0)),"")</f>
        <v>Måloppnåelse (antall ansatte)</v>
      </c>
      <c r="AY280" s="200">
        <f>IFERROR(INDEX($U$13:$U$76,MATCH('backend (Ikke rør)'!$AD280,$Q$13:$Q$76,0)),"")</f>
        <v>0</v>
      </c>
      <c r="AZ280" s="200">
        <f>IFERROR(INDEX($V$13:$V$76,MATCH('backend (Ikke rør)'!$AD280,$Q$13:$Q$76,0)),"")</f>
        <v>0</v>
      </c>
      <c r="BA280" s="183">
        <f>IFERROR(INDEX($V$79:$V$107,MATCH('backend (Ikke rør)'!$AD280,$Q$79:$Q$107,0)),"")</f>
        <v>0</v>
      </c>
      <c r="BB280" s="183">
        <f>IFERROR(INDEX($W$79:$W$107,MATCH('backend (Ikke rør)'!$AD280,$Q$79:$Q$107,0)),"")</f>
        <v>0</v>
      </c>
      <c r="BC280" s="188" t="b">
        <f t="shared" si="6"/>
        <v>0</v>
      </c>
    </row>
    <row r="281" spans="26:55" x14ac:dyDescent="0.25">
      <c r="Z281" s="186">
        <v>298</v>
      </c>
      <c r="AA281" s="191"/>
      <c r="AB281" s="191"/>
      <c r="AC281" s="191"/>
      <c r="AD281" s="191"/>
      <c r="AE281" s="191"/>
      <c r="AF281" s="191"/>
      <c r="AG281" s="191"/>
      <c r="AH281" s="191"/>
      <c r="AI281" s="191"/>
      <c r="AJ281" s="191"/>
      <c r="AK281" s="191"/>
      <c r="AL281" s="191"/>
      <c r="AM281" s="191"/>
      <c r="AN281" s="191"/>
      <c r="AO281" s="191"/>
      <c r="AP281" s="191"/>
      <c r="AQ281" s="191"/>
      <c r="AR281" s="191"/>
      <c r="AS281" s="191"/>
      <c r="AT281" s="191"/>
      <c r="AU281" s="191"/>
      <c r="AV281" s="183" t="str">
        <f>IFERROR(INDEX(prosjekttema_og_tittel[tema inngår i prosjektsøknad],MATCH(AD281,prosjekttema_og_tittel[rowId - prosjekttema],0)),"")</f>
        <v/>
      </c>
      <c r="AW281" s="183" t="str">
        <f>IFERROR(INDEX(prosjekttema_og_tittel[prosjekttema inngår i prosjektsøknad som har fått innvilgede midler],MATCH(AD281,prosjekttema_og_tittel[rowId - prosjekttema],0)),"")</f>
        <v/>
      </c>
      <c r="AX281" s="200" t="str">
        <f>IFERROR(INDEX($T$13:$T$76,MATCH('backend (Ikke rør)'!$AD281,$Q$13:$Q$76,0)),"")</f>
        <v>Måloppnåelse (antall ansatte)</v>
      </c>
      <c r="AY281" s="200">
        <f>IFERROR(INDEX($U$13:$U$76,MATCH('backend (Ikke rør)'!$AD281,$Q$13:$Q$76,0)),"")</f>
        <v>0</v>
      </c>
      <c r="AZ281" s="200">
        <f>IFERROR(INDEX($V$13:$V$76,MATCH('backend (Ikke rør)'!$AD281,$Q$13:$Q$76,0)),"")</f>
        <v>0</v>
      </c>
      <c r="BA281" s="183">
        <f>IFERROR(INDEX($V$79:$V$107,MATCH('backend (Ikke rør)'!$AD281,$Q$79:$Q$107,0)),"")</f>
        <v>0</v>
      </c>
      <c r="BB281" s="183">
        <f>IFERROR(INDEX($W$79:$W$107,MATCH('backend (Ikke rør)'!$AD281,$Q$79:$Q$107,0)),"")</f>
        <v>0</v>
      </c>
      <c r="BC281" s="188" t="b">
        <f t="shared" si="6"/>
        <v>0</v>
      </c>
    </row>
    <row r="282" spans="26:55" x14ac:dyDescent="0.25">
      <c r="Z282" s="186">
        <v>299</v>
      </c>
      <c r="AA282" s="191"/>
      <c r="AB282" s="191"/>
      <c r="AC282" s="191"/>
      <c r="AD282" s="191"/>
      <c r="AE282" s="191"/>
      <c r="AF282" s="191"/>
      <c r="AG282" s="191"/>
      <c r="AH282" s="191"/>
      <c r="AI282" s="191"/>
      <c r="AJ282" s="191"/>
      <c r="AK282" s="191"/>
      <c r="AL282" s="191"/>
      <c r="AM282" s="191"/>
      <c r="AN282" s="191"/>
      <c r="AO282" s="191"/>
      <c r="AP282" s="191"/>
      <c r="AQ282" s="191"/>
      <c r="AR282" s="191"/>
      <c r="AS282" s="191"/>
      <c r="AT282" s="191"/>
      <c r="AU282" s="191"/>
      <c r="AV282" s="183" t="str">
        <f>IFERROR(INDEX(prosjekttema_og_tittel[tema inngår i prosjektsøknad],MATCH(AD282,prosjekttema_og_tittel[rowId - prosjekttema],0)),"")</f>
        <v/>
      </c>
      <c r="AW282" s="183" t="str">
        <f>IFERROR(INDEX(prosjekttema_og_tittel[prosjekttema inngår i prosjektsøknad som har fått innvilgede midler],MATCH(AD282,prosjekttema_og_tittel[rowId - prosjekttema],0)),"")</f>
        <v/>
      </c>
      <c r="AX282" s="200" t="str">
        <f>IFERROR(INDEX($T$13:$T$76,MATCH('backend (Ikke rør)'!$AD282,$Q$13:$Q$76,0)),"")</f>
        <v>Måloppnåelse (antall ansatte)</v>
      </c>
      <c r="AY282" s="200">
        <f>IFERROR(INDEX($U$13:$U$76,MATCH('backend (Ikke rør)'!$AD282,$Q$13:$Q$76,0)),"")</f>
        <v>0</v>
      </c>
      <c r="AZ282" s="200">
        <f>IFERROR(INDEX($V$13:$V$76,MATCH('backend (Ikke rør)'!$AD282,$Q$13:$Q$76,0)),"")</f>
        <v>0</v>
      </c>
      <c r="BA282" s="183">
        <f>IFERROR(INDEX($V$79:$V$107,MATCH('backend (Ikke rør)'!$AD282,$Q$79:$Q$107,0)),"")</f>
        <v>0</v>
      </c>
      <c r="BB282" s="183">
        <f>IFERROR(INDEX($W$79:$W$107,MATCH('backend (Ikke rør)'!$AD282,$Q$79:$Q$107,0)),"")</f>
        <v>0</v>
      </c>
      <c r="BC282" s="188" t="b">
        <f t="shared" si="6"/>
        <v>0</v>
      </c>
    </row>
    <row r="283" spans="26:55" x14ac:dyDescent="0.25">
      <c r="Z283" s="186">
        <v>300</v>
      </c>
      <c r="AA283" s="191"/>
      <c r="AB283" s="191"/>
      <c r="AC283" s="191"/>
      <c r="AD283" s="191"/>
      <c r="AE283" s="191"/>
      <c r="AF283" s="191"/>
      <c r="AG283" s="191"/>
      <c r="AH283" s="191"/>
      <c r="AI283" s="191"/>
      <c r="AJ283" s="191"/>
      <c r="AK283" s="191"/>
      <c r="AL283" s="191"/>
      <c r="AM283" s="191"/>
      <c r="AN283" s="191"/>
      <c r="AO283" s="191"/>
      <c r="AP283" s="191"/>
      <c r="AQ283" s="191"/>
      <c r="AR283" s="191"/>
      <c r="AS283" s="191"/>
      <c r="AT283" s="191"/>
      <c r="AU283" s="191"/>
      <c r="AV283" s="183" t="str">
        <f>IFERROR(INDEX(prosjekttema_og_tittel[tema inngår i prosjektsøknad],MATCH(AD283,prosjekttema_og_tittel[rowId - prosjekttema],0)),"")</f>
        <v/>
      </c>
      <c r="AW283" s="183" t="str">
        <f>IFERROR(INDEX(prosjekttema_og_tittel[prosjekttema inngår i prosjektsøknad som har fått innvilgede midler],MATCH(AD283,prosjekttema_og_tittel[rowId - prosjekttema],0)),"")</f>
        <v/>
      </c>
      <c r="AX283" s="200" t="str">
        <f>IFERROR(INDEX($T$13:$T$76,MATCH('backend (Ikke rør)'!$AD283,$Q$13:$Q$76,0)),"")</f>
        <v>Måloppnåelse (antall ansatte)</v>
      </c>
      <c r="AY283" s="200">
        <f>IFERROR(INDEX($U$13:$U$76,MATCH('backend (Ikke rør)'!$AD283,$Q$13:$Q$76,0)),"")</f>
        <v>0</v>
      </c>
      <c r="AZ283" s="200">
        <f>IFERROR(INDEX($V$13:$V$76,MATCH('backend (Ikke rør)'!$AD283,$Q$13:$Q$76,0)),"")</f>
        <v>0</v>
      </c>
      <c r="BA283" s="183">
        <f>IFERROR(INDEX($V$79:$V$107,MATCH('backend (Ikke rør)'!$AD283,$Q$79:$Q$107,0)),"")</f>
        <v>0</v>
      </c>
      <c r="BB283" s="183">
        <f>IFERROR(INDEX($W$79:$W$107,MATCH('backend (Ikke rør)'!$AD283,$Q$79:$Q$107,0)),"")</f>
        <v>0</v>
      </c>
      <c r="BC283" s="188" t="b">
        <f t="shared" si="6"/>
        <v>0</v>
      </c>
    </row>
    <row r="284" spans="26:55" x14ac:dyDescent="0.25">
      <c r="Z284" s="186">
        <v>301</v>
      </c>
      <c r="AA284" s="191"/>
      <c r="AB284" s="191"/>
      <c r="AC284" s="191"/>
      <c r="AD284" s="191"/>
      <c r="AE284" s="191"/>
      <c r="AF284" s="191"/>
      <c r="AG284" s="191"/>
      <c r="AH284" s="191"/>
      <c r="AI284" s="191"/>
      <c r="AJ284" s="191"/>
      <c r="AK284" s="191"/>
      <c r="AL284" s="191"/>
      <c r="AM284" s="191"/>
      <c r="AN284" s="191"/>
      <c r="AO284" s="191"/>
      <c r="AP284" s="191"/>
      <c r="AQ284" s="191"/>
      <c r="AR284" s="191"/>
      <c r="AS284" s="191"/>
      <c r="AT284" s="191"/>
      <c r="AU284" s="191"/>
      <c r="AV284" s="183" t="str">
        <f>IFERROR(INDEX(prosjekttema_og_tittel[tema inngår i prosjektsøknad],MATCH(AD284,prosjekttema_og_tittel[rowId - prosjekttema],0)),"")</f>
        <v/>
      </c>
      <c r="AW284" s="183" t="str">
        <f>IFERROR(INDEX(prosjekttema_og_tittel[prosjekttema inngår i prosjektsøknad som har fått innvilgede midler],MATCH(AD284,prosjekttema_og_tittel[rowId - prosjekttema],0)),"")</f>
        <v/>
      </c>
      <c r="AX284" s="200" t="str">
        <f>IFERROR(INDEX($T$13:$T$76,MATCH('backend (Ikke rør)'!$AD284,$Q$13:$Q$76,0)),"")</f>
        <v>Måloppnåelse (antall ansatte)</v>
      </c>
      <c r="AY284" s="200">
        <f>IFERROR(INDEX($U$13:$U$76,MATCH('backend (Ikke rør)'!$AD284,$Q$13:$Q$76,0)),"")</f>
        <v>0</v>
      </c>
      <c r="AZ284" s="200">
        <f>IFERROR(INDEX($V$13:$V$76,MATCH('backend (Ikke rør)'!$AD284,$Q$13:$Q$76,0)),"")</f>
        <v>0</v>
      </c>
      <c r="BA284" s="183">
        <f>IFERROR(INDEX($V$79:$V$107,MATCH('backend (Ikke rør)'!$AD284,$Q$79:$Q$107,0)),"")</f>
        <v>0</v>
      </c>
      <c r="BB284" s="183">
        <f>IFERROR(INDEX($W$79:$W$107,MATCH('backend (Ikke rør)'!$AD284,$Q$79:$Q$107,0)),"")</f>
        <v>0</v>
      </c>
      <c r="BC284" s="188" t="b">
        <f t="shared" si="6"/>
        <v>0</v>
      </c>
    </row>
    <row r="285" spans="26:55" x14ac:dyDescent="0.25">
      <c r="Z285" s="186">
        <v>302</v>
      </c>
      <c r="AA285" s="191"/>
      <c r="AB285" s="191"/>
      <c r="AC285" s="191"/>
      <c r="AD285" s="191"/>
      <c r="AE285" s="191"/>
      <c r="AF285" s="191"/>
      <c r="AG285" s="191"/>
      <c r="AH285" s="191"/>
      <c r="AI285" s="191"/>
      <c r="AJ285" s="191"/>
      <c r="AK285" s="191"/>
      <c r="AL285" s="191"/>
      <c r="AM285" s="191"/>
      <c r="AN285" s="191"/>
      <c r="AO285" s="191"/>
      <c r="AP285" s="191"/>
      <c r="AQ285" s="191"/>
      <c r="AR285" s="191"/>
      <c r="AS285" s="191"/>
      <c r="AT285" s="191"/>
      <c r="AU285" s="191"/>
      <c r="AV285" s="183" t="str">
        <f>IFERROR(INDEX(prosjekttema_og_tittel[tema inngår i prosjektsøknad],MATCH(AD285,prosjekttema_og_tittel[rowId - prosjekttema],0)),"")</f>
        <v/>
      </c>
      <c r="AW285" s="183" t="str">
        <f>IFERROR(INDEX(prosjekttema_og_tittel[prosjekttema inngår i prosjektsøknad som har fått innvilgede midler],MATCH(AD285,prosjekttema_og_tittel[rowId - prosjekttema],0)),"")</f>
        <v/>
      </c>
      <c r="AX285" s="200" t="str">
        <f>IFERROR(INDEX($T$13:$T$76,MATCH('backend (Ikke rør)'!$AD285,$Q$13:$Q$76,0)),"")</f>
        <v>Måloppnåelse (antall ansatte)</v>
      </c>
      <c r="AY285" s="200">
        <f>IFERROR(INDEX($U$13:$U$76,MATCH('backend (Ikke rør)'!$AD285,$Q$13:$Q$76,0)),"")</f>
        <v>0</v>
      </c>
      <c r="AZ285" s="200">
        <f>IFERROR(INDEX($V$13:$V$76,MATCH('backend (Ikke rør)'!$AD285,$Q$13:$Q$76,0)),"")</f>
        <v>0</v>
      </c>
      <c r="BA285" s="183">
        <f>IFERROR(INDEX($V$79:$V$107,MATCH('backend (Ikke rør)'!$AD285,$Q$79:$Q$107,0)),"")</f>
        <v>0</v>
      </c>
      <c r="BB285" s="183">
        <f>IFERROR(INDEX($W$79:$W$107,MATCH('backend (Ikke rør)'!$AD285,$Q$79:$Q$107,0)),"")</f>
        <v>0</v>
      </c>
      <c r="BC285" s="188" t="b">
        <f t="shared" si="6"/>
        <v>0</v>
      </c>
    </row>
    <row r="286" spans="26:55" x14ac:dyDescent="0.25">
      <c r="Z286" s="186">
        <v>303</v>
      </c>
      <c r="AA286" s="191"/>
      <c r="AB286" s="191"/>
      <c r="AC286" s="191"/>
      <c r="AD286" s="191"/>
      <c r="AE286" s="191"/>
      <c r="AF286" s="191"/>
      <c r="AG286" s="191"/>
      <c r="AH286" s="191"/>
      <c r="AI286" s="191"/>
      <c r="AJ286" s="191"/>
      <c r="AK286" s="191"/>
      <c r="AL286" s="191"/>
      <c r="AM286" s="191"/>
      <c r="AN286" s="191"/>
      <c r="AO286" s="191"/>
      <c r="AP286" s="191"/>
      <c r="AQ286" s="191"/>
      <c r="AR286" s="191"/>
      <c r="AS286" s="191"/>
      <c r="AT286" s="191"/>
      <c r="AU286" s="191"/>
      <c r="AV286" s="183" t="str">
        <f>IFERROR(INDEX(prosjekttema_og_tittel[tema inngår i prosjektsøknad],MATCH(AD286,prosjekttema_og_tittel[rowId - prosjekttema],0)),"")</f>
        <v/>
      </c>
      <c r="AW286" s="183" t="str">
        <f>IFERROR(INDEX(prosjekttema_og_tittel[prosjekttema inngår i prosjektsøknad som har fått innvilgede midler],MATCH(AD286,prosjekttema_og_tittel[rowId - prosjekttema],0)),"")</f>
        <v/>
      </c>
      <c r="AX286" s="200" t="str">
        <f>IFERROR(INDEX($T$13:$T$76,MATCH('backend (Ikke rør)'!$AD286,$Q$13:$Q$76,0)),"")</f>
        <v>Måloppnåelse (antall ansatte)</v>
      </c>
      <c r="AY286" s="200">
        <f>IFERROR(INDEX($U$13:$U$76,MATCH('backend (Ikke rør)'!$AD286,$Q$13:$Q$76,0)),"")</f>
        <v>0</v>
      </c>
      <c r="AZ286" s="200">
        <f>IFERROR(INDEX($V$13:$V$76,MATCH('backend (Ikke rør)'!$AD286,$Q$13:$Q$76,0)),"")</f>
        <v>0</v>
      </c>
      <c r="BA286" s="183">
        <f>IFERROR(INDEX($V$79:$V$107,MATCH('backend (Ikke rør)'!$AD286,$Q$79:$Q$107,0)),"")</f>
        <v>0</v>
      </c>
      <c r="BB286" s="183">
        <f>IFERROR(INDEX($W$79:$W$107,MATCH('backend (Ikke rør)'!$AD286,$Q$79:$Q$107,0)),"")</f>
        <v>0</v>
      </c>
      <c r="BC286" s="188" t="b">
        <f t="shared" si="6"/>
        <v>0</v>
      </c>
    </row>
    <row r="287" spans="26:55" x14ac:dyDescent="0.25">
      <c r="Z287" s="186">
        <v>304</v>
      </c>
      <c r="AA287" s="191"/>
      <c r="AB287" s="191"/>
      <c r="AC287" s="191"/>
      <c r="AD287" s="191"/>
      <c r="AE287" s="191"/>
      <c r="AF287" s="191"/>
      <c r="AG287" s="191"/>
      <c r="AH287" s="191"/>
      <c r="AI287" s="191"/>
      <c r="AJ287" s="191"/>
      <c r="AK287" s="191"/>
      <c r="AL287" s="191"/>
      <c r="AM287" s="191"/>
      <c r="AN287" s="191"/>
      <c r="AO287" s="191"/>
      <c r="AP287" s="191"/>
      <c r="AQ287" s="191"/>
      <c r="AR287" s="191"/>
      <c r="AS287" s="191"/>
      <c r="AT287" s="191"/>
      <c r="AU287" s="191"/>
      <c r="AV287" s="183" t="str">
        <f>IFERROR(INDEX(prosjekttema_og_tittel[tema inngår i prosjektsøknad],MATCH(AD287,prosjekttema_og_tittel[rowId - prosjekttema],0)),"")</f>
        <v/>
      </c>
      <c r="AW287" s="183" t="str">
        <f>IFERROR(INDEX(prosjekttema_og_tittel[prosjekttema inngår i prosjektsøknad som har fått innvilgede midler],MATCH(AD287,prosjekttema_og_tittel[rowId - prosjekttema],0)),"")</f>
        <v/>
      </c>
      <c r="AX287" s="200" t="str">
        <f>IFERROR(INDEX($T$13:$T$76,MATCH('backend (Ikke rør)'!$AD287,$Q$13:$Q$76,0)),"")</f>
        <v>Måloppnåelse (antall ansatte)</v>
      </c>
      <c r="AY287" s="200">
        <f>IFERROR(INDEX($U$13:$U$76,MATCH('backend (Ikke rør)'!$AD287,$Q$13:$Q$76,0)),"")</f>
        <v>0</v>
      </c>
      <c r="AZ287" s="200">
        <f>IFERROR(INDEX($V$13:$V$76,MATCH('backend (Ikke rør)'!$AD287,$Q$13:$Q$76,0)),"")</f>
        <v>0</v>
      </c>
      <c r="BA287" s="183">
        <f>IFERROR(INDEX($V$79:$V$107,MATCH('backend (Ikke rør)'!$AD287,$Q$79:$Q$107,0)),"")</f>
        <v>0</v>
      </c>
      <c r="BB287" s="183">
        <f>IFERROR(INDEX($W$79:$W$107,MATCH('backend (Ikke rør)'!$AD287,$Q$79:$Q$107,0)),"")</f>
        <v>0</v>
      </c>
      <c r="BC287" s="188" t="b">
        <f t="shared" si="6"/>
        <v>0</v>
      </c>
    </row>
    <row r="288" spans="26:55" x14ac:dyDescent="0.25">
      <c r="Z288" s="186">
        <v>305</v>
      </c>
      <c r="AA288" s="191"/>
      <c r="AB288" s="191"/>
      <c r="AC288" s="191"/>
      <c r="AD288" s="191"/>
      <c r="AE288" s="191"/>
      <c r="AF288" s="191"/>
      <c r="AG288" s="191"/>
      <c r="AH288" s="191"/>
      <c r="AI288" s="191"/>
      <c r="AJ288" s="191"/>
      <c r="AK288" s="191"/>
      <c r="AL288" s="191"/>
      <c r="AM288" s="191"/>
      <c r="AN288" s="191"/>
      <c r="AO288" s="191"/>
      <c r="AP288" s="191"/>
      <c r="AQ288" s="191"/>
      <c r="AR288" s="191"/>
      <c r="AS288" s="191"/>
      <c r="AT288" s="191"/>
      <c r="AU288" s="191"/>
      <c r="AV288" s="183" t="str">
        <f>IFERROR(INDEX(prosjekttema_og_tittel[tema inngår i prosjektsøknad],MATCH(AD288,prosjekttema_og_tittel[rowId - prosjekttema],0)),"")</f>
        <v/>
      </c>
      <c r="AW288" s="183" t="str">
        <f>IFERROR(INDEX(prosjekttema_og_tittel[prosjekttema inngår i prosjektsøknad som har fått innvilgede midler],MATCH(AD288,prosjekttema_og_tittel[rowId - prosjekttema],0)),"")</f>
        <v/>
      </c>
      <c r="AX288" s="200" t="str">
        <f>IFERROR(INDEX($T$13:$T$76,MATCH('backend (Ikke rør)'!$AD288,$Q$13:$Q$76,0)),"")</f>
        <v>Måloppnåelse (antall ansatte)</v>
      </c>
      <c r="AY288" s="200">
        <f>IFERROR(INDEX($U$13:$U$76,MATCH('backend (Ikke rør)'!$AD288,$Q$13:$Q$76,0)),"")</f>
        <v>0</v>
      </c>
      <c r="AZ288" s="200">
        <f>IFERROR(INDEX($V$13:$V$76,MATCH('backend (Ikke rør)'!$AD288,$Q$13:$Q$76,0)),"")</f>
        <v>0</v>
      </c>
      <c r="BA288" s="183">
        <f>IFERROR(INDEX($V$79:$V$107,MATCH('backend (Ikke rør)'!$AD288,$Q$79:$Q$107,0)),"")</f>
        <v>0</v>
      </c>
      <c r="BB288" s="183">
        <f>IFERROR(INDEX($W$79:$W$107,MATCH('backend (Ikke rør)'!$AD288,$Q$79:$Q$107,0)),"")</f>
        <v>0</v>
      </c>
      <c r="BC288" s="188" t="b">
        <f t="shared" si="6"/>
        <v>0</v>
      </c>
    </row>
    <row r="289" spans="26:55" x14ac:dyDescent="0.25">
      <c r="Z289" s="186">
        <v>306</v>
      </c>
      <c r="AA289" s="191"/>
      <c r="AB289" s="191"/>
      <c r="AC289" s="191"/>
      <c r="AD289" s="191"/>
      <c r="AE289" s="191"/>
      <c r="AF289" s="191"/>
      <c r="AG289" s="191"/>
      <c r="AH289" s="191"/>
      <c r="AI289" s="191"/>
      <c r="AJ289" s="191"/>
      <c r="AK289" s="191"/>
      <c r="AL289" s="191"/>
      <c r="AM289" s="191"/>
      <c r="AN289" s="191"/>
      <c r="AO289" s="191"/>
      <c r="AP289" s="191"/>
      <c r="AQ289" s="191"/>
      <c r="AR289" s="191"/>
      <c r="AS289" s="191"/>
      <c r="AT289" s="191"/>
      <c r="AU289" s="191"/>
      <c r="AV289" s="183" t="str">
        <f>IFERROR(INDEX(prosjekttema_og_tittel[tema inngår i prosjektsøknad],MATCH(AD289,prosjekttema_og_tittel[rowId - prosjekttema],0)),"")</f>
        <v/>
      </c>
      <c r="AW289" s="183" t="str">
        <f>IFERROR(INDEX(prosjekttema_og_tittel[prosjekttema inngår i prosjektsøknad som har fått innvilgede midler],MATCH(AD289,prosjekttema_og_tittel[rowId - prosjekttema],0)),"")</f>
        <v/>
      </c>
      <c r="AX289" s="200" t="str">
        <f>IFERROR(INDEX($T$13:$T$76,MATCH('backend (Ikke rør)'!$AD289,$Q$13:$Q$76,0)),"")</f>
        <v>Måloppnåelse (antall ansatte)</v>
      </c>
      <c r="AY289" s="200">
        <f>IFERROR(INDEX($U$13:$U$76,MATCH('backend (Ikke rør)'!$AD289,$Q$13:$Q$76,0)),"")</f>
        <v>0</v>
      </c>
      <c r="AZ289" s="200">
        <f>IFERROR(INDEX($V$13:$V$76,MATCH('backend (Ikke rør)'!$AD289,$Q$13:$Q$76,0)),"")</f>
        <v>0</v>
      </c>
      <c r="BA289" s="183">
        <f>IFERROR(INDEX($V$79:$V$107,MATCH('backend (Ikke rør)'!$AD289,$Q$79:$Q$107,0)),"")</f>
        <v>0</v>
      </c>
      <c r="BB289" s="183">
        <f>IFERROR(INDEX($W$79:$W$107,MATCH('backend (Ikke rør)'!$AD289,$Q$79:$Q$107,0)),"")</f>
        <v>0</v>
      </c>
      <c r="BC289" s="188" t="b">
        <f t="shared" si="6"/>
        <v>0</v>
      </c>
    </row>
    <row r="290" spans="26:55" x14ac:dyDescent="0.25">
      <c r="Z290" s="186">
        <v>307</v>
      </c>
      <c r="AA290" s="191"/>
      <c r="AB290" s="191"/>
      <c r="AC290" s="191"/>
      <c r="AD290" s="191"/>
      <c r="AE290" s="191"/>
      <c r="AF290" s="191"/>
      <c r="AG290" s="191"/>
      <c r="AH290" s="191"/>
      <c r="AI290" s="191"/>
      <c r="AJ290" s="191"/>
      <c r="AK290" s="191"/>
      <c r="AL290" s="191"/>
      <c r="AM290" s="191"/>
      <c r="AN290" s="191"/>
      <c r="AO290" s="191"/>
      <c r="AP290" s="191"/>
      <c r="AQ290" s="191"/>
      <c r="AR290" s="191"/>
      <c r="AS290" s="191"/>
      <c r="AT290" s="191"/>
      <c r="AU290" s="191"/>
      <c r="AV290" s="183" t="str">
        <f>IFERROR(INDEX(prosjekttema_og_tittel[tema inngår i prosjektsøknad],MATCH(AD290,prosjekttema_og_tittel[rowId - prosjekttema],0)),"")</f>
        <v/>
      </c>
      <c r="AW290" s="183" t="str">
        <f>IFERROR(INDEX(prosjekttema_og_tittel[prosjekttema inngår i prosjektsøknad som har fått innvilgede midler],MATCH(AD290,prosjekttema_og_tittel[rowId - prosjekttema],0)),"")</f>
        <v/>
      </c>
      <c r="AX290" s="200" t="str">
        <f>IFERROR(INDEX($T$13:$T$76,MATCH('backend (Ikke rør)'!$AD290,$Q$13:$Q$76,0)),"")</f>
        <v>Måloppnåelse (antall ansatte)</v>
      </c>
      <c r="AY290" s="200">
        <f>IFERROR(INDEX($U$13:$U$76,MATCH('backend (Ikke rør)'!$AD290,$Q$13:$Q$76,0)),"")</f>
        <v>0</v>
      </c>
      <c r="AZ290" s="200">
        <f>IFERROR(INDEX($V$13:$V$76,MATCH('backend (Ikke rør)'!$AD290,$Q$13:$Q$76,0)),"")</f>
        <v>0</v>
      </c>
      <c r="BA290" s="183">
        <f>IFERROR(INDEX($V$79:$V$107,MATCH('backend (Ikke rør)'!$AD290,$Q$79:$Q$107,0)),"")</f>
        <v>0</v>
      </c>
      <c r="BB290" s="183">
        <f>IFERROR(INDEX($W$79:$W$107,MATCH('backend (Ikke rør)'!$AD290,$Q$79:$Q$107,0)),"")</f>
        <v>0</v>
      </c>
      <c r="BC290" s="188" t="b">
        <f t="shared" si="6"/>
        <v>0</v>
      </c>
    </row>
    <row r="291" spans="26:55" x14ac:dyDescent="0.25">
      <c r="Z291" s="186">
        <v>308</v>
      </c>
      <c r="AA291" s="191"/>
      <c r="AB291" s="191"/>
      <c r="AC291" s="191"/>
      <c r="AD291" s="191"/>
      <c r="AE291" s="191"/>
      <c r="AF291" s="191"/>
      <c r="AG291" s="191"/>
      <c r="AH291" s="191"/>
      <c r="AI291" s="191"/>
      <c r="AJ291" s="191"/>
      <c r="AK291" s="191"/>
      <c r="AL291" s="191"/>
      <c r="AM291" s="191"/>
      <c r="AN291" s="191"/>
      <c r="AO291" s="191"/>
      <c r="AP291" s="191"/>
      <c r="AQ291" s="191"/>
      <c r="AR291" s="191"/>
      <c r="AS291" s="191"/>
      <c r="AT291" s="191"/>
      <c r="AU291" s="191"/>
      <c r="AV291" s="183" t="str">
        <f>IFERROR(INDEX(prosjekttema_og_tittel[tema inngår i prosjektsøknad],MATCH(AD291,prosjekttema_og_tittel[rowId - prosjekttema],0)),"")</f>
        <v/>
      </c>
      <c r="AW291" s="183" t="str">
        <f>IFERROR(INDEX(prosjekttema_og_tittel[prosjekttema inngår i prosjektsøknad som har fått innvilgede midler],MATCH(AD291,prosjekttema_og_tittel[rowId - prosjekttema],0)),"")</f>
        <v/>
      </c>
      <c r="AX291" s="200" t="str">
        <f>IFERROR(INDEX($T$13:$T$76,MATCH('backend (Ikke rør)'!$AD291,$Q$13:$Q$76,0)),"")</f>
        <v>Måloppnåelse (antall ansatte)</v>
      </c>
      <c r="AY291" s="200">
        <f>IFERROR(INDEX($U$13:$U$76,MATCH('backend (Ikke rør)'!$AD291,$Q$13:$Q$76,0)),"")</f>
        <v>0</v>
      </c>
      <c r="AZ291" s="200">
        <f>IFERROR(INDEX($V$13:$V$76,MATCH('backend (Ikke rør)'!$AD291,$Q$13:$Q$76,0)),"")</f>
        <v>0</v>
      </c>
      <c r="BA291" s="183">
        <f>IFERROR(INDEX($V$79:$V$107,MATCH('backend (Ikke rør)'!$AD291,$Q$79:$Q$107,0)),"")</f>
        <v>0</v>
      </c>
      <c r="BB291" s="183">
        <f>IFERROR(INDEX($W$79:$W$107,MATCH('backend (Ikke rør)'!$AD291,$Q$79:$Q$107,0)),"")</f>
        <v>0</v>
      </c>
      <c r="BC291" s="188" t="b">
        <f t="shared" si="6"/>
        <v>0</v>
      </c>
    </row>
    <row r="292" spans="26:55" x14ac:dyDescent="0.25">
      <c r="Z292" s="186">
        <v>309</v>
      </c>
      <c r="AA292" s="191"/>
      <c r="AB292" s="191"/>
      <c r="AC292" s="191"/>
      <c r="AD292" s="191"/>
      <c r="AE292" s="191"/>
      <c r="AF292" s="191"/>
      <c r="AG292" s="191"/>
      <c r="AH292" s="191"/>
      <c r="AI292" s="191"/>
      <c r="AJ292" s="191"/>
      <c r="AK292" s="191"/>
      <c r="AL292" s="191"/>
      <c r="AM292" s="191"/>
      <c r="AN292" s="191"/>
      <c r="AO292" s="191"/>
      <c r="AP292" s="191"/>
      <c r="AQ292" s="191"/>
      <c r="AR292" s="191"/>
      <c r="AS292" s="191"/>
      <c r="AT292" s="191"/>
      <c r="AU292" s="191"/>
      <c r="AV292" s="183" t="str">
        <f>IFERROR(INDEX(prosjekttema_og_tittel[tema inngår i prosjektsøknad],MATCH(AD292,prosjekttema_og_tittel[rowId - prosjekttema],0)),"")</f>
        <v/>
      </c>
      <c r="AW292" s="183" t="str">
        <f>IFERROR(INDEX(prosjekttema_og_tittel[prosjekttema inngår i prosjektsøknad som har fått innvilgede midler],MATCH(AD292,prosjekttema_og_tittel[rowId - prosjekttema],0)),"")</f>
        <v/>
      </c>
      <c r="AX292" s="200" t="str">
        <f>IFERROR(INDEX($T$13:$T$76,MATCH('backend (Ikke rør)'!$AD292,$Q$13:$Q$76,0)),"")</f>
        <v>Måloppnåelse (antall ansatte)</v>
      </c>
      <c r="AY292" s="200">
        <f>IFERROR(INDEX($U$13:$U$76,MATCH('backend (Ikke rør)'!$AD292,$Q$13:$Q$76,0)),"")</f>
        <v>0</v>
      </c>
      <c r="AZ292" s="200">
        <f>IFERROR(INDEX($V$13:$V$76,MATCH('backend (Ikke rør)'!$AD292,$Q$13:$Q$76,0)),"")</f>
        <v>0</v>
      </c>
      <c r="BA292" s="183">
        <f>IFERROR(INDEX($V$79:$V$107,MATCH('backend (Ikke rør)'!$AD292,$Q$79:$Q$107,0)),"")</f>
        <v>0</v>
      </c>
      <c r="BB292" s="183">
        <f>IFERROR(INDEX($W$79:$W$107,MATCH('backend (Ikke rør)'!$AD292,$Q$79:$Q$107,0)),"")</f>
        <v>0</v>
      </c>
      <c r="BC292" s="188" t="b">
        <f t="shared" si="6"/>
        <v>0</v>
      </c>
    </row>
    <row r="293" spans="26:55" x14ac:dyDescent="0.25">
      <c r="Z293" s="186">
        <v>310</v>
      </c>
      <c r="AA293" s="191"/>
      <c r="AB293" s="191"/>
      <c r="AC293" s="191"/>
      <c r="AD293" s="191"/>
      <c r="AE293" s="191"/>
      <c r="AF293" s="191"/>
      <c r="AG293" s="191"/>
      <c r="AH293" s="191"/>
      <c r="AI293" s="191"/>
      <c r="AJ293" s="191"/>
      <c r="AK293" s="191"/>
      <c r="AL293" s="191"/>
      <c r="AM293" s="191"/>
      <c r="AN293" s="191"/>
      <c r="AO293" s="191"/>
      <c r="AP293" s="191"/>
      <c r="AQ293" s="191"/>
      <c r="AR293" s="191"/>
      <c r="AS293" s="191"/>
      <c r="AT293" s="191"/>
      <c r="AU293" s="191"/>
      <c r="AV293" s="183" t="str">
        <f>IFERROR(INDEX(prosjekttema_og_tittel[tema inngår i prosjektsøknad],MATCH(AD293,prosjekttema_og_tittel[rowId - prosjekttema],0)),"")</f>
        <v/>
      </c>
      <c r="AW293" s="183" t="str">
        <f>IFERROR(INDEX(prosjekttema_og_tittel[prosjekttema inngår i prosjektsøknad som har fått innvilgede midler],MATCH(AD293,prosjekttema_og_tittel[rowId - prosjekttema],0)),"")</f>
        <v/>
      </c>
      <c r="AX293" s="200" t="str">
        <f>IFERROR(INDEX($T$13:$T$76,MATCH('backend (Ikke rør)'!$AD293,$Q$13:$Q$76,0)),"")</f>
        <v>Måloppnåelse (antall ansatte)</v>
      </c>
      <c r="AY293" s="200">
        <f>IFERROR(INDEX($U$13:$U$76,MATCH('backend (Ikke rør)'!$AD293,$Q$13:$Q$76,0)),"")</f>
        <v>0</v>
      </c>
      <c r="AZ293" s="200">
        <f>IFERROR(INDEX($V$13:$V$76,MATCH('backend (Ikke rør)'!$AD293,$Q$13:$Q$76,0)),"")</f>
        <v>0</v>
      </c>
      <c r="BA293" s="183">
        <f>IFERROR(INDEX($V$79:$V$107,MATCH('backend (Ikke rør)'!$AD293,$Q$79:$Q$107,0)),"")</f>
        <v>0</v>
      </c>
      <c r="BB293" s="183">
        <f>IFERROR(INDEX($W$79:$W$107,MATCH('backend (Ikke rør)'!$AD293,$Q$79:$Q$107,0)),"")</f>
        <v>0</v>
      </c>
      <c r="BC293" s="188" t="b">
        <f t="shared" si="6"/>
        <v>0</v>
      </c>
    </row>
    <row r="294" spans="26:55" x14ac:dyDescent="0.25">
      <c r="Z294" s="186">
        <v>311</v>
      </c>
      <c r="AA294" s="191"/>
      <c r="AB294" s="191"/>
      <c r="AC294" s="191"/>
      <c r="AD294" s="191"/>
      <c r="AE294" s="191"/>
      <c r="AF294" s="191"/>
      <c r="AG294" s="191"/>
      <c r="AH294" s="191"/>
      <c r="AI294" s="191"/>
      <c r="AJ294" s="191"/>
      <c r="AK294" s="191"/>
      <c r="AL294" s="191"/>
      <c r="AM294" s="191"/>
      <c r="AN294" s="191"/>
      <c r="AO294" s="191"/>
      <c r="AP294" s="191"/>
      <c r="AQ294" s="191"/>
      <c r="AR294" s="191"/>
      <c r="AS294" s="191"/>
      <c r="AT294" s="191"/>
      <c r="AU294" s="191"/>
      <c r="AV294" s="183" t="str">
        <f>IFERROR(INDEX(prosjekttema_og_tittel[tema inngår i prosjektsøknad],MATCH(AD294,prosjekttema_og_tittel[rowId - prosjekttema],0)),"")</f>
        <v/>
      </c>
      <c r="AW294" s="183" t="str">
        <f>IFERROR(INDEX(prosjekttema_og_tittel[prosjekttema inngår i prosjektsøknad som har fått innvilgede midler],MATCH(AD294,prosjekttema_og_tittel[rowId - prosjekttema],0)),"")</f>
        <v/>
      </c>
      <c r="AX294" s="200" t="str">
        <f>IFERROR(INDEX($T$13:$T$76,MATCH('backend (Ikke rør)'!$AD294,$Q$13:$Q$76,0)),"")</f>
        <v>Måloppnåelse (antall ansatte)</v>
      </c>
      <c r="AY294" s="200">
        <f>IFERROR(INDEX($U$13:$U$76,MATCH('backend (Ikke rør)'!$AD294,$Q$13:$Q$76,0)),"")</f>
        <v>0</v>
      </c>
      <c r="AZ294" s="200">
        <f>IFERROR(INDEX($V$13:$V$76,MATCH('backend (Ikke rør)'!$AD294,$Q$13:$Q$76,0)),"")</f>
        <v>0</v>
      </c>
      <c r="BA294" s="183">
        <f>IFERROR(INDEX($V$79:$V$107,MATCH('backend (Ikke rør)'!$AD294,$Q$79:$Q$107,0)),"")</f>
        <v>0</v>
      </c>
      <c r="BB294" s="183">
        <f>IFERROR(INDEX($W$79:$W$107,MATCH('backend (Ikke rør)'!$AD294,$Q$79:$Q$107,0)),"")</f>
        <v>0</v>
      </c>
      <c r="BC294" s="188" t="b">
        <f t="shared" si="6"/>
        <v>0</v>
      </c>
    </row>
    <row r="295" spans="26:55" x14ac:dyDescent="0.25">
      <c r="Z295" s="186">
        <v>312</v>
      </c>
      <c r="AA295" s="191"/>
      <c r="AB295" s="191"/>
      <c r="AC295" s="191"/>
      <c r="AD295" s="191"/>
      <c r="AE295" s="191"/>
      <c r="AF295" s="191"/>
      <c r="AG295" s="191"/>
      <c r="AH295" s="191"/>
      <c r="AI295" s="191"/>
      <c r="AJ295" s="191"/>
      <c r="AK295" s="191"/>
      <c r="AL295" s="191"/>
      <c r="AM295" s="191"/>
      <c r="AN295" s="191"/>
      <c r="AO295" s="191"/>
      <c r="AP295" s="191"/>
      <c r="AQ295" s="191"/>
      <c r="AR295" s="191"/>
      <c r="AS295" s="191"/>
      <c r="AT295" s="191"/>
      <c r="AU295" s="191"/>
      <c r="AV295" s="183" t="str">
        <f>IFERROR(INDEX(prosjekttema_og_tittel[tema inngår i prosjektsøknad],MATCH(AD295,prosjekttema_og_tittel[rowId - prosjekttema],0)),"")</f>
        <v/>
      </c>
      <c r="AW295" s="183" t="str">
        <f>IFERROR(INDEX(prosjekttema_og_tittel[prosjekttema inngår i prosjektsøknad som har fått innvilgede midler],MATCH(AD295,prosjekttema_og_tittel[rowId - prosjekttema],0)),"")</f>
        <v/>
      </c>
      <c r="AX295" s="200" t="str">
        <f>IFERROR(INDEX($T$13:$T$76,MATCH('backend (Ikke rør)'!$AD295,$Q$13:$Q$76,0)),"")</f>
        <v>Måloppnåelse (antall ansatte)</v>
      </c>
      <c r="AY295" s="200">
        <f>IFERROR(INDEX($U$13:$U$76,MATCH('backend (Ikke rør)'!$AD295,$Q$13:$Q$76,0)),"")</f>
        <v>0</v>
      </c>
      <c r="AZ295" s="200">
        <f>IFERROR(INDEX($V$13:$V$76,MATCH('backend (Ikke rør)'!$AD295,$Q$13:$Q$76,0)),"")</f>
        <v>0</v>
      </c>
      <c r="BA295" s="183">
        <f>IFERROR(INDEX($V$79:$V$107,MATCH('backend (Ikke rør)'!$AD295,$Q$79:$Q$107,0)),"")</f>
        <v>0</v>
      </c>
      <c r="BB295" s="183">
        <f>IFERROR(INDEX($W$79:$W$107,MATCH('backend (Ikke rør)'!$AD295,$Q$79:$Q$107,0)),"")</f>
        <v>0</v>
      </c>
      <c r="BC295" s="188" t="b">
        <f t="shared" si="6"/>
        <v>0</v>
      </c>
    </row>
    <row r="296" spans="26:55" x14ac:dyDescent="0.25">
      <c r="Z296" s="186">
        <v>313</v>
      </c>
      <c r="AA296" s="191"/>
      <c r="AB296" s="191"/>
      <c r="AC296" s="191"/>
      <c r="AD296" s="191"/>
      <c r="AE296" s="191"/>
      <c r="AF296" s="191"/>
      <c r="AG296" s="191"/>
      <c r="AH296" s="191"/>
      <c r="AI296" s="191"/>
      <c r="AJ296" s="191"/>
      <c r="AK296" s="191"/>
      <c r="AL296" s="191"/>
      <c r="AM296" s="191"/>
      <c r="AN296" s="191"/>
      <c r="AO296" s="191"/>
      <c r="AP296" s="191"/>
      <c r="AQ296" s="191"/>
      <c r="AR296" s="191"/>
      <c r="AS296" s="191"/>
      <c r="AT296" s="191"/>
      <c r="AU296" s="191"/>
      <c r="AV296" s="183" t="str">
        <f>IFERROR(INDEX(prosjekttema_og_tittel[tema inngår i prosjektsøknad],MATCH(AD296,prosjekttema_og_tittel[rowId - prosjekttema],0)),"")</f>
        <v/>
      </c>
      <c r="AW296" s="183" t="str">
        <f>IFERROR(INDEX(prosjekttema_og_tittel[prosjekttema inngår i prosjektsøknad som har fått innvilgede midler],MATCH(AD296,prosjekttema_og_tittel[rowId - prosjekttema],0)),"")</f>
        <v/>
      </c>
      <c r="AX296" s="200" t="str">
        <f>IFERROR(INDEX($T$13:$T$76,MATCH('backend (Ikke rør)'!$AD296,$Q$13:$Q$76,0)),"")</f>
        <v>Måloppnåelse (antall ansatte)</v>
      </c>
      <c r="AY296" s="200">
        <f>IFERROR(INDEX($U$13:$U$76,MATCH('backend (Ikke rør)'!$AD296,$Q$13:$Q$76,0)),"")</f>
        <v>0</v>
      </c>
      <c r="AZ296" s="200">
        <f>IFERROR(INDEX($V$13:$V$76,MATCH('backend (Ikke rør)'!$AD296,$Q$13:$Q$76,0)),"")</f>
        <v>0</v>
      </c>
      <c r="BA296" s="183">
        <f>IFERROR(INDEX($V$79:$V$107,MATCH('backend (Ikke rør)'!$AD296,$Q$79:$Q$107,0)),"")</f>
        <v>0</v>
      </c>
      <c r="BB296" s="183">
        <f>IFERROR(INDEX($W$79:$W$107,MATCH('backend (Ikke rør)'!$AD296,$Q$79:$Q$107,0)),"")</f>
        <v>0</v>
      </c>
      <c r="BC296" s="188" t="b">
        <f t="shared" si="6"/>
        <v>0</v>
      </c>
    </row>
    <row r="297" spans="26:55" x14ac:dyDescent="0.25">
      <c r="Z297" s="186">
        <v>314</v>
      </c>
      <c r="AA297" s="191"/>
      <c r="AB297" s="191"/>
      <c r="AC297" s="191"/>
      <c r="AD297" s="191"/>
      <c r="AE297" s="191"/>
      <c r="AF297" s="191"/>
      <c r="AG297" s="191"/>
      <c r="AH297" s="191"/>
      <c r="AI297" s="191"/>
      <c r="AJ297" s="191"/>
      <c r="AK297" s="191"/>
      <c r="AL297" s="191"/>
      <c r="AM297" s="191"/>
      <c r="AN297" s="191"/>
      <c r="AO297" s="191"/>
      <c r="AP297" s="191"/>
      <c r="AQ297" s="191"/>
      <c r="AR297" s="191"/>
      <c r="AS297" s="191"/>
      <c r="AT297" s="191"/>
      <c r="AU297" s="191"/>
      <c r="AV297" s="183" t="str">
        <f>IFERROR(INDEX(prosjekttema_og_tittel[tema inngår i prosjektsøknad],MATCH(AD297,prosjekttema_og_tittel[rowId - prosjekttema],0)),"")</f>
        <v/>
      </c>
      <c r="AW297" s="183" t="str">
        <f>IFERROR(INDEX(prosjekttema_og_tittel[prosjekttema inngår i prosjektsøknad som har fått innvilgede midler],MATCH(AD297,prosjekttema_og_tittel[rowId - prosjekttema],0)),"")</f>
        <v/>
      </c>
      <c r="AX297" s="200" t="str">
        <f>IFERROR(INDEX($T$13:$T$76,MATCH('backend (Ikke rør)'!$AD297,$Q$13:$Q$76,0)),"")</f>
        <v>Måloppnåelse (antall ansatte)</v>
      </c>
      <c r="AY297" s="200">
        <f>IFERROR(INDEX($U$13:$U$76,MATCH('backend (Ikke rør)'!$AD297,$Q$13:$Q$76,0)),"")</f>
        <v>0</v>
      </c>
      <c r="AZ297" s="200">
        <f>IFERROR(INDEX($V$13:$V$76,MATCH('backend (Ikke rør)'!$AD297,$Q$13:$Q$76,0)),"")</f>
        <v>0</v>
      </c>
      <c r="BA297" s="183">
        <f>IFERROR(INDEX($V$79:$V$107,MATCH('backend (Ikke rør)'!$AD297,$Q$79:$Q$107,0)),"")</f>
        <v>0</v>
      </c>
      <c r="BB297" s="183">
        <f>IFERROR(INDEX($W$79:$W$107,MATCH('backend (Ikke rør)'!$AD297,$Q$79:$Q$107,0)),"")</f>
        <v>0</v>
      </c>
      <c r="BC297" s="188" t="b">
        <f t="shared" si="6"/>
        <v>0</v>
      </c>
    </row>
    <row r="298" spans="26:55" x14ac:dyDescent="0.25">
      <c r="Z298" s="186">
        <v>315</v>
      </c>
      <c r="AA298" s="191"/>
      <c r="AB298" s="191"/>
      <c r="AC298" s="191"/>
      <c r="AD298" s="191"/>
      <c r="AE298" s="191"/>
      <c r="AF298" s="191"/>
      <c r="AG298" s="191"/>
      <c r="AH298" s="191"/>
      <c r="AI298" s="191"/>
      <c r="AJ298" s="191"/>
      <c r="AK298" s="191"/>
      <c r="AL298" s="191"/>
      <c r="AM298" s="191"/>
      <c r="AN298" s="191"/>
      <c r="AO298" s="191"/>
      <c r="AP298" s="191"/>
      <c r="AQ298" s="191"/>
      <c r="AR298" s="191"/>
      <c r="AS298" s="191"/>
      <c r="AT298" s="191"/>
      <c r="AU298" s="191"/>
      <c r="AV298" s="183" t="str">
        <f>IFERROR(INDEX(prosjekttema_og_tittel[tema inngår i prosjektsøknad],MATCH(AD298,prosjekttema_og_tittel[rowId - prosjekttema],0)),"")</f>
        <v/>
      </c>
      <c r="AW298" s="183" t="str">
        <f>IFERROR(INDEX(prosjekttema_og_tittel[prosjekttema inngår i prosjektsøknad som har fått innvilgede midler],MATCH(AD298,prosjekttema_og_tittel[rowId - prosjekttema],0)),"")</f>
        <v/>
      </c>
      <c r="AX298" s="200" t="str">
        <f>IFERROR(INDEX($T$13:$T$76,MATCH('backend (Ikke rør)'!$AD298,$Q$13:$Q$76,0)),"")</f>
        <v>Måloppnåelse (antall ansatte)</v>
      </c>
      <c r="AY298" s="200">
        <f>IFERROR(INDEX($U$13:$U$76,MATCH('backend (Ikke rør)'!$AD298,$Q$13:$Q$76,0)),"")</f>
        <v>0</v>
      </c>
      <c r="AZ298" s="200">
        <f>IFERROR(INDEX($V$13:$V$76,MATCH('backend (Ikke rør)'!$AD298,$Q$13:$Q$76,0)),"")</f>
        <v>0</v>
      </c>
      <c r="BA298" s="183">
        <f>IFERROR(INDEX($V$79:$V$107,MATCH('backend (Ikke rør)'!$AD298,$Q$79:$Q$107,0)),"")</f>
        <v>0</v>
      </c>
      <c r="BB298" s="183">
        <f>IFERROR(INDEX($W$79:$W$107,MATCH('backend (Ikke rør)'!$AD298,$Q$79:$Q$107,0)),"")</f>
        <v>0</v>
      </c>
      <c r="BC298" s="188" t="b">
        <f t="shared" si="6"/>
        <v>0</v>
      </c>
    </row>
    <row r="299" spans="26:55" x14ac:dyDescent="0.25">
      <c r="Z299" s="186">
        <v>316</v>
      </c>
      <c r="AA299" s="191"/>
      <c r="AB299" s="191"/>
      <c r="AC299" s="191"/>
      <c r="AD299" s="191"/>
      <c r="AE299" s="191"/>
      <c r="AF299" s="191"/>
      <c r="AG299" s="191"/>
      <c r="AH299" s="191"/>
      <c r="AI299" s="191"/>
      <c r="AJ299" s="191"/>
      <c r="AK299" s="191"/>
      <c r="AL299" s="191"/>
      <c r="AM299" s="191"/>
      <c r="AN299" s="191"/>
      <c r="AO299" s="191"/>
      <c r="AP299" s="191"/>
      <c r="AQ299" s="191"/>
      <c r="AR299" s="191"/>
      <c r="AS299" s="191"/>
      <c r="AT299" s="191"/>
      <c r="AU299" s="191"/>
      <c r="AV299" s="183" t="str">
        <f>IFERROR(INDEX(prosjekttema_og_tittel[tema inngår i prosjektsøknad],MATCH(AD299,prosjekttema_og_tittel[rowId - prosjekttema],0)),"")</f>
        <v/>
      </c>
      <c r="AW299" s="183" t="str">
        <f>IFERROR(INDEX(prosjekttema_og_tittel[prosjekttema inngår i prosjektsøknad som har fått innvilgede midler],MATCH(AD299,prosjekttema_og_tittel[rowId - prosjekttema],0)),"")</f>
        <v/>
      </c>
      <c r="AX299" s="200" t="str">
        <f>IFERROR(INDEX($T$13:$T$76,MATCH('backend (Ikke rør)'!$AD299,$Q$13:$Q$76,0)),"")</f>
        <v>Måloppnåelse (antall ansatte)</v>
      </c>
      <c r="AY299" s="200">
        <f>IFERROR(INDEX($U$13:$U$76,MATCH('backend (Ikke rør)'!$AD299,$Q$13:$Q$76,0)),"")</f>
        <v>0</v>
      </c>
      <c r="AZ299" s="200">
        <f>IFERROR(INDEX($V$13:$V$76,MATCH('backend (Ikke rør)'!$AD299,$Q$13:$Q$76,0)),"")</f>
        <v>0</v>
      </c>
      <c r="BA299" s="183">
        <f>IFERROR(INDEX($V$79:$V$107,MATCH('backend (Ikke rør)'!$AD299,$Q$79:$Q$107,0)),"")</f>
        <v>0</v>
      </c>
      <c r="BB299" s="183">
        <f>IFERROR(INDEX($W$79:$W$107,MATCH('backend (Ikke rør)'!$AD299,$Q$79:$Q$107,0)),"")</f>
        <v>0</v>
      </c>
      <c r="BC299" s="188" t="b">
        <f t="shared" si="6"/>
        <v>0</v>
      </c>
    </row>
    <row r="300" spans="26:55" x14ac:dyDescent="0.25">
      <c r="Z300" s="186">
        <v>317</v>
      </c>
      <c r="AA300" s="191"/>
      <c r="AB300" s="191"/>
      <c r="AC300" s="191"/>
      <c r="AD300" s="191"/>
      <c r="AE300" s="191"/>
      <c r="AF300" s="191"/>
      <c r="AG300" s="191"/>
      <c r="AH300" s="191"/>
      <c r="AI300" s="191"/>
      <c r="AJ300" s="191"/>
      <c r="AK300" s="191"/>
      <c r="AL300" s="191"/>
      <c r="AM300" s="191"/>
      <c r="AN300" s="191"/>
      <c r="AO300" s="191"/>
      <c r="AP300" s="191"/>
      <c r="AQ300" s="191"/>
      <c r="AR300" s="191"/>
      <c r="AS300" s="191"/>
      <c r="AT300" s="191"/>
      <c r="AU300" s="191"/>
      <c r="AV300" s="183" t="str">
        <f>IFERROR(INDEX(prosjekttema_og_tittel[tema inngår i prosjektsøknad],MATCH(AD300,prosjekttema_og_tittel[rowId - prosjekttema],0)),"")</f>
        <v/>
      </c>
      <c r="AW300" s="183" t="str">
        <f>IFERROR(INDEX(prosjekttema_og_tittel[prosjekttema inngår i prosjektsøknad som har fått innvilgede midler],MATCH(AD300,prosjekttema_og_tittel[rowId - prosjekttema],0)),"")</f>
        <v/>
      </c>
      <c r="AX300" s="200" t="str">
        <f>IFERROR(INDEX($T$13:$T$76,MATCH('backend (Ikke rør)'!$AD300,$Q$13:$Q$76,0)),"")</f>
        <v>Måloppnåelse (antall ansatte)</v>
      </c>
      <c r="AY300" s="200">
        <f>IFERROR(INDEX($U$13:$U$76,MATCH('backend (Ikke rør)'!$AD300,$Q$13:$Q$76,0)),"")</f>
        <v>0</v>
      </c>
      <c r="AZ300" s="200">
        <f>IFERROR(INDEX($V$13:$V$76,MATCH('backend (Ikke rør)'!$AD300,$Q$13:$Q$76,0)),"")</f>
        <v>0</v>
      </c>
      <c r="BA300" s="183">
        <f>IFERROR(INDEX($V$79:$V$107,MATCH('backend (Ikke rør)'!$AD300,$Q$79:$Q$107,0)),"")</f>
        <v>0</v>
      </c>
      <c r="BB300" s="183">
        <f>IFERROR(INDEX($W$79:$W$107,MATCH('backend (Ikke rør)'!$AD300,$Q$79:$Q$107,0)),"")</f>
        <v>0</v>
      </c>
      <c r="BC300" s="188" t="b">
        <f t="shared" si="6"/>
        <v>0</v>
      </c>
    </row>
    <row r="301" spans="26:55" x14ac:dyDescent="0.25">
      <c r="Z301" s="186">
        <v>318</v>
      </c>
      <c r="AA301" s="191"/>
      <c r="AB301" s="191"/>
      <c r="AC301" s="191"/>
      <c r="AD301" s="191"/>
      <c r="AE301" s="191"/>
      <c r="AF301" s="191"/>
      <c r="AG301" s="191"/>
      <c r="AH301" s="191"/>
      <c r="AI301" s="191"/>
      <c r="AJ301" s="191"/>
      <c r="AK301" s="191"/>
      <c r="AL301" s="191"/>
      <c r="AM301" s="191"/>
      <c r="AN301" s="191"/>
      <c r="AO301" s="191"/>
      <c r="AP301" s="191"/>
      <c r="AQ301" s="191"/>
      <c r="AR301" s="191"/>
      <c r="AS301" s="191"/>
      <c r="AT301" s="191"/>
      <c r="AU301" s="191"/>
      <c r="AV301" s="183" t="str">
        <f>IFERROR(INDEX(prosjekttema_og_tittel[tema inngår i prosjektsøknad],MATCH(AD301,prosjekttema_og_tittel[rowId - prosjekttema],0)),"")</f>
        <v/>
      </c>
      <c r="AW301" s="183" t="str">
        <f>IFERROR(INDEX(prosjekttema_og_tittel[prosjekttema inngår i prosjektsøknad som har fått innvilgede midler],MATCH(AD301,prosjekttema_og_tittel[rowId - prosjekttema],0)),"")</f>
        <v/>
      </c>
      <c r="AX301" s="200" t="str">
        <f>IFERROR(INDEX($T$13:$T$76,MATCH('backend (Ikke rør)'!$AD301,$Q$13:$Q$76,0)),"")</f>
        <v>Måloppnåelse (antall ansatte)</v>
      </c>
      <c r="AY301" s="200">
        <f>IFERROR(INDEX($U$13:$U$76,MATCH('backend (Ikke rør)'!$AD301,$Q$13:$Q$76,0)),"")</f>
        <v>0</v>
      </c>
      <c r="AZ301" s="200">
        <f>IFERROR(INDEX($V$13:$V$76,MATCH('backend (Ikke rør)'!$AD301,$Q$13:$Q$76,0)),"")</f>
        <v>0</v>
      </c>
      <c r="BA301" s="183">
        <f>IFERROR(INDEX($V$79:$V$107,MATCH('backend (Ikke rør)'!$AD301,$Q$79:$Q$107,0)),"")</f>
        <v>0</v>
      </c>
      <c r="BB301" s="183">
        <f>IFERROR(INDEX($W$79:$W$107,MATCH('backend (Ikke rør)'!$AD301,$Q$79:$Q$107,0)),"")</f>
        <v>0</v>
      </c>
      <c r="BC301" s="188" t="b">
        <f t="shared" si="6"/>
        <v>0</v>
      </c>
    </row>
    <row r="302" spans="26:55" x14ac:dyDescent="0.25">
      <c r="Z302" s="186">
        <v>319</v>
      </c>
      <c r="AA302" s="191"/>
      <c r="AB302" s="191"/>
      <c r="AC302" s="191"/>
      <c r="AD302" s="191"/>
      <c r="AE302" s="191"/>
      <c r="AF302" s="191"/>
      <c r="AG302" s="191"/>
      <c r="AH302" s="191"/>
      <c r="AI302" s="191"/>
      <c r="AJ302" s="191"/>
      <c r="AK302" s="191"/>
      <c r="AL302" s="191"/>
      <c r="AM302" s="191"/>
      <c r="AN302" s="191"/>
      <c r="AO302" s="191"/>
      <c r="AP302" s="191"/>
      <c r="AQ302" s="191"/>
      <c r="AR302" s="191"/>
      <c r="AS302" s="191"/>
      <c r="AT302" s="191"/>
      <c r="AU302" s="191"/>
      <c r="AV302" s="183" t="str">
        <f>IFERROR(INDEX(prosjekttema_og_tittel[tema inngår i prosjektsøknad],MATCH(AD302,prosjekttema_og_tittel[rowId - prosjekttema],0)),"")</f>
        <v/>
      </c>
      <c r="AW302" s="183" t="str">
        <f>IFERROR(INDEX(prosjekttema_og_tittel[prosjekttema inngår i prosjektsøknad som har fått innvilgede midler],MATCH(AD302,prosjekttema_og_tittel[rowId - prosjekttema],0)),"")</f>
        <v/>
      </c>
      <c r="AX302" s="200" t="str">
        <f>IFERROR(INDEX($T$13:$T$76,MATCH('backend (Ikke rør)'!$AD302,$Q$13:$Q$76,0)),"")</f>
        <v>Måloppnåelse (antall ansatte)</v>
      </c>
      <c r="AY302" s="200">
        <f>IFERROR(INDEX($U$13:$U$76,MATCH('backend (Ikke rør)'!$AD302,$Q$13:$Q$76,0)),"")</f>
        <v>0</v>
      </c>
      <c r="AZ302" s="200">
        <f>IFERROR(INDEX($V$13:$V$76,MATCH('backend (Ikke rør)'!$AD302,$Q$13:$Q$76,0)),"")</f>
        <v>0</v>
      </c>
      <c r="BA302" s="183">
        <f>IFERROR(INDEX($V$79:$V$107,MATCH('backend (Ikke rør)'!$AD302,$Q$79:$Q$107,0)),"")</f>
        <v>0</v>
      </c>
      <c r="BB302" s="183">
        <f>IFERROR(INDEX($W$79:$W$107,MATCH('backend (Ikke rør)'!$AD302,$Q$79:$Q$107,0)),"")</f>
        <v>0</v>
      </c>
      <c r="BC302" s="188" t="b">
        <f t="shared" si="6"/>
        <v>0</v>
      </c>
    </row>
    <row r="303" spans="26:55" x14ac:dyDescent="0.25">
      <c r="Z303" s="186">
        <v>320</v>
      </c>
      <c r="AA303" s="191"/>
      <c r="AB303" s="191"/>
      <c r="AC303" s="191"/>
      <c r="AD303" s="191"/>
      <c r="AE303" s="191"/>
      <c r="AF303" s="191"/>
      <c r="AG303" s="191"/>
      <c r="AH303" s="191"/>
      <c r="AI303" s="191"/>
      <c r="AJ303" s="191"/>
      <c r="AK303" s="191"/>
      <c r="AL303" s="191"/>
      <c r="AM303" s="191"/>
      <c r="AN303" s="191"/>
      <c r="AO303" s="191"/>
      <c r="AP303" s="191"/>
      <c r="AQ303" s="191"/>
      <c r="AR303" s="191"/>
      <c r="AS303" s="191"/>
      <c r="AT303" s="191"/>
      <c r="AU303" s="191"/>
      <c r="AV303" s="183" t="str">
        <f>IFERROR(INDEX(prosjekttema_og_tittel[tema inngår i prosjektsøknad],MATCH(AD303,prosjekttema_og_tittel[rowId - prosjekttema],0)),"")</f>
        <v/>
      </c>
      <c r="AW303" s="183" t="str">
        <f>IFERROR(INDEX(prosjekttema_og_tittel[prosjekttema inngår i prosjektsøknad som har fått innvilgede midler],MATCH(AD303,prosjekttema_og_tittel[rowId - prosjekttema],0)),"")</f>
        <v/>
      </c>
      <c r="AX303" s="200" t="str">
        <f>IFERROR(INDEX($T$13:$T$76,MATCH('backend (Ikke rør)'!$AD303,$Q$13:$Q$76,0)),"")</f>
        <v>Måloppnåelse (antall ansatte)</v>
      </c>
      <c r="AY303" s="200">
        <f>IFERROR(INDEX($U$13:$U$76,MATCH('backend (Ikke rør)'!$AD303,$Q$13:$Q$76,0)),"")</f>
        <v>0</v>
      </c>
      <c r="AZ303" s="200">
        <f>IFERROR(INDEX($V$13:$V$76,MATCH('backend (Ikke rør)'!$AD303,$Q$13:$Q$76,0)),"")</f>
        <v>0</v>
      </c>
      <c r="BA303" s="183">
        <f>IFERROR(INDEX($V$79:$V$107,MATCH('backend (Ikke rør)'!$AD303,$Q$79:$Q$107,0)),"")</f>
        <v>0</v>
      </c>
      <c r="BB303" s="183">
        <f>IFERROR(INDEX($W$79:$W$107,MATCH('backend (Ikke rør)'!$AD303,$Q$79:$Q$107,0)),"")</f>
        <v>0</v>
      </c>
      <c r="BC303" s="188" t="b">
        <f t="shared" si="6"/>
        <v>0</v>
      </c>
    </row>
    <row r="304" spans="26:55" x14ac:dyDescent="0.25">
      <c r="Z304" s="186">
        <v>321</v>
      </c>
      <c r="AA304" s="191"/>
      <c r="AB304" s="191"/>
      <c r="AC304" s="191"/>
      <c r="AD304" s="191"/>
      <c r="AE304" s="191"/>
      <c r="AF304" s="191"/>
      <c r="AG304" s="191"/>
      <c r="AH304" s="191"/>
      <c r="AI304" s="191"/>
      <c r="AJ304" s="191"/>
      <c r="AK304" s="191"/>
      <c r="AL304" s="191"/>
      <c r="AM304" s="191"/>
      <c r="AN304" s="191"/>
      <c r="AO304" s="191"/>
      <c r="AP304" s="191"/>
      <c r="AQ304" s="191"/>
      <c r="AR304" s="191"/>
      <c r="AS304" s="191"/>
      <c r="AT304" s="191"/>
      <c r="AU304" s="191"/>
      <c r="AV304" s="183" t="str">
        <f>IFERROR(INDEX(prosjekttema_og_tittel[tema inngår i prosjektsøknad],MATCH(AD304,prosjekttema_og_tittel[rowId - prosjekttema],0)),"")</f>
        <v/>
      </c>
      <c r="AW304" s="183" t="str">
        <f>IFERROR(INDEX(prosjekttema_og_tittel[prosjekttema inngår i prosjektsøknad som har fått innvilgede midler],MATCH(AD304,prosjekttema_og_tittel[rowId - prosjekttema],0)),"")</f>
        <v/>
      </c>
      <c r="AX304" s="200" t="str">
        <f>IFERROR(INDEX($T$13:$T$76,MATCH('backend (Ikke rør)'!$AD304,$Q$13:$Q$76,0)),"")</f>
        <v>Måloppnåelse (antall ansatte)</v>
      </c>
      <c r="AY304" s="200">
        <f>IFERROR(INDEX($U$13:$U$76,MATCH('backend (Ikke rør)'!$AD304,$Q$13:$Q$76,0)),"")</f>
        <v>0</v>
      </c>
      <c r="AZ304" s="200">
        <f>IFERROR(INDEX($V$13:$V$76,MATCH('backend (Ikke rør)'!$AD304,$Q$13:$Q$76,0)),"")</f>
        <v>0</v>
      </c>
      <c r="BA304" s="183">
        <f>IFERROR(INDEX($V$79:$V$107,MATCH('backend (Ikke rør)'!$AD304,$Q$79:$Q$107,0)),"")</f>
        <v>0</v>
      </c>
      <c r="BB304" s="183">
        <f>IFERROR(INDEX($W$79:$W$107,MATCH('backend (Ikke rør)'!$AD304,$Q$79:$Q$107,0)),"")</f>
        <v>0</v>
      </c>
      <c r="BC304" s="188" t="b">
        <f t="shared" si="6"/>
        <v>0</v>
      </c>
    </row>
    <row r="305" spans="26:55" x14ac:dyDescent="0.25">
      <c r="Z305" s="186">
        <v>322</v>
      </c>
      <c r="AA305" s="191"/>
      <c r="AB305" s="191"/>
      <c r="AC305" s="191"/>
      <c r="AD305" s="191"/>
      <c r="AE305" s="191"/>
      <c r="AF305" s="191"/>
      <c r="AG305" s="191"/>
      <c r="AH305" s="191"/>
      <c r="AI305" s="191"/>
      <c r="AJ305" s="191"/>
      <c r="AK305" s="191"/>
      <c r="AL305" s="191"/>
      <c r="AM305" s="191"/>
      <c r="AN305" s="191"/>
      <c r="AO305" s="191"/>
      <c r="AP305" s="191"/>
      <c r="AQ305" s="191"/>
      <c r="AR305" s="191"/>
      <c r="AS305" s="191"/>
      <c r="AT305" s="191"/>
      <c r="AU305" s="191"/>
      <c r="AV305" s="183" t="str">
        <f>IFERROR(INDEX(prosjekttema_og_tittel[tema inngår i prosjektsøknad],MATCH(AD305,prosjekttema_og_tittel[rowId - prosjekttema],0)),"")</f>
        <v/>
      </c>
      <c r="AW305" s="183" t="str">
        <f>IFERROR(INDEX(prosjekttema_og_tittel[prosjekttema inngår i prosjektsøknad som har fått innvilgede midler],MATCH(AD305,prosjekttema_og_tittel[rowId - prosjekttema],0)),"")</f>
        <v/>
      </c>
      <c r="AX305" s="200" t="str">
        <f>IFERROR(INDEX($T$13:$T$76,MATCH('backend (Ikke rør)'!$AD305,$Q$13:$Q$76,0)),"")</f>
        <v>Måloppnåelse (antall ansatte)</v>
      </c>
      <c r="AY305" s="200">
        <f>IFERROR(INDEX($U$13:$U$76,MATCH('backend (Ikke rør)'!$AD305,$Q$13:$Q$76,0)),"")</f>
        <v>0</v>
      </c>
      <c r="AZ305" s="200">
        <f>IFERROR(INDEX($V$13:$V$76,MATCH('backend (Ikke rør)'!$AD305,$Q$13:$Q$76,0)),"")</f>
        <v>0</v>
      </c>
      <c r="BA305" s="183">
        <f>IFERROR(INDEX($V$79:$V$107,MATCH('backend (Ikke rør)'!$AD305,$Q$79:$Q$107,0)),"")</f>
        <v>0</v>
      </c>
      <c r="BB305" s="183">
        <f>IFERROR(INDEX($W$79:$W$107,MATCH('backend (Ikke rør)'!$AD305,$Q$79:$Q$107,0)),"")</f>
        <v>0</v>
      </c>
      <c r="BC305" s="188" t="b">
        <f t="shared" si="6"/>
        <v>0</v>
      </c>
    </row>
    <row r="306" spans="26:55" x14ac:dyDescent="0.25">
      <c r="Z306" s="186">
        <v>323</v>
      </c>
      <c r="AA306" s="191"/>
      <c r="AB306" s="191"/>
      <c r="AC306" s="191"/>
      <c r="AD306" s="191"/>
      <c r="AE306" s="191"/>
      <c r="AF306" s="191"/>
      <c r="AG306" s="191"/>
      <c r="AH306" s="191"/>
      <c r="AI306" s="191"/>
      <c r="AJ306" s="191"/>
      <c r="AK306" s="191"/>
      <c r="AL306" s="191"/>
      <c r="AM306" s="191"/>
      <c r="AN306" s="191"/>
      <c r="AO306" s="191"/>
      <c r="AP306" s="191"/>
      <c r="AQ306" s="191"/>
      <c r="AR306" s="191"/>
      <c r="AS306" s="191"/>
      <c r="AT306" s="191"/>
      <c r="AU306" s="191"/>
      <c r="AV306" s="183" t="str">
        <f>IFERROR(INDEX(prosjekttema_og_tittel[tema inngår i prosjektsøknad],MATCH(AD306,prosjekttema_og_tittel[rowId - prosjekttema],0)),"")</f>
        <v/>
      </c>
      <c r="AW306" s="183" t="str">
        <f>IFERROR(INDEX(prosjekttema_og_tittel[prosjekttema inngår i prosjektsøknad som har fått innvilgede midler],MATCH(AD306,prosjekttema_og_tittel[rowId - prosjekttema],0)),"")</f>
        <v/>
      </c>
      <c r="AX306" s="200" t="str">
        <f>IFERROR(INDEX($T$13:$T$76,MATCH('backend (Ikke rør)'!$AD306,$Q$13:$Q$76,0)),"")</f>
        <v>Måloppnåelse (antall ansatte)</v>
      </c>
      <c r="AY306" s="200">
        <f>IFERROR(INDEX($U$13:$U$76,MATCH('backend (Ikke rør)'!$AD306,$Q$13:$Q$76,0)),"")</f>
        <v>0</v>
      </c>
      <c r="AZ306" s="200">
        <f>IFERROR(INDEX($V$13:$V$76,MATCH('backend (Ikke rør)'!$AD306,$Q$13:$Q$76,0)),"")</f>
        <v>0</v>
      </c>
      <c r="BA306" s="183">
        <f>IFERROR(INDEX($V$79:$V$107,MATCH('backend (Ikke rør)'!$AD306,$Q$79:$Q$107,0)),"")</f>
        <v>0</v>
      </c>
      <c r="BB306" s="183">
        <f>IFERROR(INDEX($W$79:$W$107,MATCH('backend (Ikke rør)'!$AD306,$Q$79:$Q$107,0)),"")</f>
        <v>0</v>
      </c>
      <c r="BC306" s="188" t="b">
        <f t="shared" si="6"/>
        <v>0</v>
      </c>
    </row>
    <row r="307" spans="26:55" x14ac:dyDescent="0.25">
      <c r="Z307" s="186">
        <v>324</v>
      </c>
      <c r="AA307" s="191"/>
      <c r="AB307" s="191"/>
      <c r="AC307" s="191"/>
      <c r="AD307" s="191"/>
      <c r="AE307" s="191"/>
      <c r="AF307" s="191"/>
      <c r="AG307" s="191"/>
      <c r="AH307" s="191"/>
      <c r="AI307" s="191"/>
      <c r="AJ307" s="191"/>
      <c r="AK307" s="191"/>
      <c r="AL307" s="191"/>
      <c r="AM307" s="191"/>
      <c r="AN307" s="191"/>
      <c r="AO307" s="191"/>
      <c r="AP307" s="191"/>
      <c r="AQ307" s="191"/>
      <c r="AR307" s="191"/>
      <c r="AS307" s="191"/>
      <c r="AT307" s="191"/>
      <c r="AU307" s="191"/>
      <c r="AV307" s="183" t="str">
        <f>IFERROR(INDEX(prosjekttema_og_tittel[tema inngår i prosjektsøknad],MATCH(AD307,prosjekttema_og_tittel[rowId - prosjekttema],0)),"")</f>
        <v/>
      </c>
      <c r="AW307" s="183" t="str">
        <f>IFERROR(INDEX(prosjekttema_og_tittel[prosjekttema inngår i prosjektsøknad som har fått innvilgede midler],MATCH(AD307,prosjekttema_og_tittel[rowId - prosjekttema],0)),"")</f>
        <v/>
      </c>
      <c r="AX307" s="200" t="str">
        <f>IFERROR(INDEX($T$13:$T$76,MATCH('backend (Ikke rør)'!$AD307,$Q$13:$Q$76,0)),"")</f>
        <v>Måloppnåelse (antall ansatte)</v>
      </c>
      <c r="AY307" s="200">
        <f>IFERROR(INDEX($U$13:$U$76,MATCH('backend (Ikke rør)'!$AD307,$Q$13:$Q$76,0)),"")</f>
        <v>0</v>
      </c>
      <c r="AZ307" s="200">
        <f>IFERROR(INDEX($V$13:$V$76,MATCH('backend (Ikke rør)'!$AD307,$Q$13:$Q$76,0)),"")</f>
        <v>0</v>
      </c>
      <c r="BA307" s="183">
        <f>IFERROR(INDEX($V$79:$V$107,MATCH('backend (Ikke rør)'!$AD307,$Q$79:$Q$107,0)),"")</f>
        <v>0</v>
      </c>
      <c r="BB307" s="183">
        <f>IFERROR(INDEX($W$79:$W$107,MATCH('backend (Ikke rør)'!$AD307,$Q$79:$Q$107,0)),"")</f>
        <v>0</v>
      </c>
      <c r="BC307" s="188" t="b">
        <f t="shared" si="6"/>
        <v>0</v>
      </c>
    </row>
    <row r="308" spans="26:55" x14ac:dyDescent="0.25">
      <c r="Z308" s="186">
        <v>325</v>
      </c>
      <c r="AA308" s="191"/>
      <c r="AB308" s="191"/>
      <c r="AC308" s="191"/>
      <c r="AD308" s="191"/>
      <c r="AE308" s="191"/>
      <c r="AF308" s="191"/>
      <c r="AG308" s="191"/>
      <c r="AH308" s="191"/>
      <c r="AI308" s="191"/>
      <c r="AJ308" s="191"/>
      <c r="AK308" s="191"/>
      <c r="AL308" s="191"/>
      <c r="AM308" s="191"/>
      <c r="AN308" s="191"/>
      <c r="AO308" s="191"/>
      <c r="AP308" s="191"/>
      <c r="AQ308" s="191"/>
      <c r="AR308" s="191"/>
      <c r="AS308" s="191"/>
      <c r="AT308" s="191"/>
      <c r="AU308" s="191"/>
      <c r="AV308" s="183" t="str">
        <f>IFERROR(INDEX(prosjekttema_og_tittel[tema inngår i prosjektsøknad],MATCH(AD308,prosjekttema_og_tittel[rowId - prosjekttema],0)),"")</f>
        <v/>
      </c>
      <c r="AW308" s="183" t="str">
        <f>IFERROR(INDEX(prosjekttema_og_tittel[prosjekttema inngår i prosjektsøknad som har fått innvilgede midler],MATCH(AD308,prosjekttema_og_tittel[rowId - prosjekttema],0)),"")</f>
        <v/>
      </c>
      <c r="AX308" s="200" t="str">
        <f>IFERROR(INDEX($T$13:$T$76,MATCH('backend (Ikke rør)'!$AD308,$Q$13:$Q$76,0)),"")</f>
        <v>Måloppnåelse (antall ansatte)</v>
      </c>
      <c r="AY308" s="200">
        <f>IFERROR(INDEX($U$13:$U$76,MATCH('backend (Ikke rør)'!$AD308,$Q$13:$Q$76,0)),"")</f>
        <v>0</v>
      </c>
      <c r="AZ308" s="200">
        <f>IFERROR(INDEX($V$13:$V$76,MATCH('backend (Ikke rør)'!$AD308,$Q$13:$Q$76,0)),"")</f>
        <v>0</v>
      </c>
      <c r="BA308" s="183">
        <f>IFERROR(INDEX($V$79:$V$107,MATCH('backend (Ikke rør)'!$AD308,$Q$79:$Q$107,0)),"")</f>
        <v>0</v>
      </c>
      <c r="BB308" s="183">
        <f>IFERROR(INDEX($W$79:$W$107,MATCH('backend (Ikke rør)'!$AD308,$Q$79:$Q$107,0)),"")</f>
        <v>0</v>
      </c>
      <c r="BC308" s="188" t="b">
        <f t="shared" si="6"/>
        <v>0</v>
      </c>
    </row>
    <row r="309" spans="26:55" x14ac:dyDescent="0.25">
      <c r="Z309" s="186">
        <v>326</v>
      </c>
      <c r="AA309" s="191"/>
      <c r="AB309" s="191"/>
      <c r="AC309" s="191"/>
      <c r="AD309" s="191"/>
      <c r="AE309" s="191"/>
      <c r="AF309" s="191"/>
      <c r="AG309" s="191"/>
      <c r="AH309" s="191"/>
      <c r="AI309" s="191"/>
      <c r="AJ309" s="191"/>
      <c r="AK309" s="191"/>
      <c r="AL309" s="191"/>
      <c r="AM309" s="191"/>
      <c r="AN309" s="191"/>
      <c r="AO309" s="191"/>
      <c r="AP309" s="191"/>
      <c r="AQ309" s="191"/>
      <c r="AR309" s="191"/>
      <c r="AS309" s="191"/>
      <c r="AT309" s="191"/>
      <c r="AU309" s="191"/>
      <c r="AV309" s="183" t="str">
        <f>IFERROR(INDEX(prosjekttema_og_tittel[tema inngår i prosjektsøknad],MATCH(AD309,prosjekttema_og_tittel[rowId - prosjekttema],0)),"")</f>
        <v/>
      </c>
      <c r="AW309" s="183" t="str">
        <f>IFERROR(INDEX(prosjekttema_og_tittel[prosjekttema inngår i prosjektsøknad som har fått innvilgede midler],MATCH(AD309,prosjekttema_og_tittel[rowId - prosjekttema],0)),"")</f>
        <v/>
      </c>
      <c r="AX309" s="200" t="str">
        <f>IFERROR(INDEX($T$13:$T$76,MATCH('backend (Ikke rør)'!$AD309,$Q$13:$Q$76,0)),"")</f>
        <v>Måloppnåelse (antall ansatte)</v>
      </c>
      <c r="AY309" s="200">
        <f>IFERROR(INDEX($U$13:$U$76,MATCH('backend (Ikke rør)'!$AD309,$Q$13:$Q$76,0)),"")</f>
        <v>0</v>
      </c>
      <c r="AZ309" s="200">
        <f>IFERROR(INDEX($V$13:$V$76,MATCH('backend (Ikke rør)'!$AD309,$Q$13:$Q$76,0)),"")</f>
        <v>0</v>
      </c>
      <c r="BA309" s="183">
        <f>IFERROR(INDEX($V$79:$V$107,MATCH('backend (Ikke rør)'!$AD309,$Q$79:$Q$107,0)),"")</f>
        <v>0</v>
      </c>
      <c r="BB309" s="183">
        <f>IFERROR(INDEX($W$79:$W$107,MATCH('backend (Ikke rør)'!$AD309,$Q$79:$Q$107,0)),"")</f>
        <v>0</v>
      </c>
      <c r="BC309" s="188" t="b">
        <f t="shared" si="6"/>
        <v>0</v>
      </c>
    </row>
    <row r="310" spans="26:55" x14ac:dyDescent="0.25">
      <c r="Z310" s="186">
        <v>327</v>
      </c>
      <c r="AA310" s="191"/>
      <c r="AB310" s="191"/>
      <c r="AC310" s="191"/>
      <c r="AD310" s="191"/>
      <c r="AE310" s="191"/>
      <c r="AF310" s="191"/>
      <c r="AG310" s="191"/>
      <c r="AH310" s="191"/>
      <c r="AI310" s="191"/>
      <c r="AJ310" s="191"/>
      <c r="AK310" s="191"/>
      <c r="AL310" s="191"/>
      <c r="AM310" s="191"/>
      <c r="AN310" s="191"/>
      <c r="AO310" s="191"/>
      <c r="AP310" s="191"/>
      <c r="AQ310" s="191"/>
      <c r="AR310" s="191"/>
      <c r="AS310" s="191"/>
      <c r="AT310" s="191"/>
      <c r="AU310" s="191"/>
      <c r="AV310" s="183" t="str">
        <f>IFERROR(INDEX(prosjekttema_og_tittel[tema inngår i prosjektsøknad],MATCH(AD310,prosjekttema_og_tittel[rowId - prosjekttema],0)),"")</f>
        <v/>
      </c>
      <c r="AW310" s="183" t="str">
        <f>IFERROR(INDEX(prosjekttema_og_tittel[prosjekttema inngår i prosjektsøknad som har fått innvilgede midler],MATCH(AD310,prosjekttema_og_tittel[rowId - prosjekttema],0)),"")</f>
        <v/>
      </c>
      <c r="AX310" s="200" t="str">
        <f>IFERROR(INDEX($T$13:$T$76,MATCH('backend (Ikke rør)'!$AD310,$Q$13:$Q$76,0)),"")</f>
        <v>Måloppnåelse (antall ansatte)</v>
      </c>
      <c r="AY310" s="200">
        <f>IFERROR(INDEX($U$13:$U$76,MATCH('backend (Ikke rør)'!$AD310,$Q$13:$Q$76,0)),"")</f>
        <v>0</v>
      </c>
      <c r="AZ310" s="200">
        <f>IFERROR(INDEX($V$13:$V$76,MATCH('backend (Ikke rør)'!$AD310,$Q$13:$Q$76,0)),"")</f>
        <v>0</v>
      </c>
      <c r="BA310" s="183">
        <f>IFERROR(INDEX($V$79:$V$107,MATCH('backend (Ikke rør)'!$AD310,$Q$79:$Q$107,0)),"")</f>
        <v>0</v>
      </c>
      <c r="BB310" s="183">
        <f>IFERROR(INDEX($W$79:$W$107,MATCH('backend (Ikke rør)'!$AD310,$Q$79:$Q$107,0)),"")</f>
        <v>0</v>
      </c>
      <c r="BC310" s="188" t="b">
        <f t="shared" si="6"/>
        <v>0</v>
      </c>
    </row>
    <row r="311" spans="26:55" x14ac:dyDescent="0.25">
      <c r="Z311" s="186">
        <v>328</v>
      </c>
      <c r="AA311" s="191"/>
      <c r="AB311" s="191"/>
      <c r="AC311" s="191"/>
      <c r="AD311" s="191"/>
      <c r="AE311" s="191"/>
      <c r="AF311" s="191"/>
      <c r="AG311" s="191"/>
      <c r="AH311" s="191"/>
      <c r="AI311" s="191"/>
      <c r="AJ311" s="191"/>
      <c r="AK311" s="191"/>
      <c r="AL311" s="191"/>
      <c r="AM311" s="191"/>
      <c r="AN311" s="191"/>
      <c r="AO311" s="191"/>
      <c r="AP311" s="191"/>
      <c r="AQ311" s="191"/>
      <c r="AR311" s="191"/>
      <c r="AS311" s="191"/>
      <c r="AT311" s="191"/>
      <c r="AU311" s="191"/>
      <c r="AV311" s="183" t="str">
        <f>IFERROR(INDEX(prosjekttema_og_tittel[tema inngår i prosjektsøknad],MATCH(AD311,prosjekttema_og_tittel[rowId - prosjekttema],0)),"")</f>
        <v/>
      </c>
      <c r="AW311" s="183" t="str">
        <f>IFERROR(INDEX(prosjekttema_og_tittel[prosjekttema inngår i prosjektsøknad som har fått innvilgede midler],MATCH(AD311,prosjekttema_og_tittel[rowId - prosjekttema],0)),"")</f>
        <v/>
      </c>
      <c r="AX311" s="200" t="str">
        <f>IFERROR(INDEX($T$13:$T$76,MATCH('backend (Ikke rør)'!$AD311,$Q$13:$Q$76,0)),"")</f>
        <v>Måloppnåelse (antall ansatte)</v>
      </c>
      <c r="AY311" s="200">
        <f>IFERROR(INDEX($U$13:$U$76,MATCH('backend (Ikke rør)'!$AD311,$Q$13:$Q$76,0)),"")</f>
        <v>0</v>
      </c>
      <c r="AZ311" s="200">
        <f>IFERROR(INDEX($V$13:$V$76,MATCH('backend (Ikke rør)'!$AD311,$Q$13:$Q$76,0)),"")</f>
        <v>0</v>
      </c>
      <c r="BA311" s="183">
        <f>IFERROR(INDEX($V$79:$V$107,MATCH('backend (Ikke rør)'!$AD311,$Q$79:$Q$107,0)),"")</f>
        <v>0</v>
      </c>
      <c r="BB311" s="183">
        <f>IFERROR(INDEX($W$79:$W$107,MATCH('backend (Ikke rør)'!$AD311,$Q$79:$Q$107,0)),"")</f>
        <v>0</v>
      </c>
      <c r="BC311" s="188" t="b">
        <f t="shared" si="6"/>
        <v>0</v>
      </c>
    </row>
    <row r="312" spans="26:55" x14ac:dyDescent="0.25">
      <c r="Z312" s="186">
        <v>329</v>
      </c>
      <c r="AA312" s="191"/>
      <c r="AB312" s="191"/>
      <c r="AC312" s="191"/>
      <c r="AD312" s="191"/>
      <c r="AE312" s="191"/>
      <c r="AF312" s="191"/>
      <c r="AG312" s="191"/>
      <c r="AH312" s="191"/>
      <c r="AI312" s="191"/>
      <c r="AJ312" s="191"/>
      <c r="AK312" s="191"/>
      <c r="AL312" s="191"/>
      <c r="AM312" s="191"/>
      <c r="AN312" s="191"/>
      <c r="AO312" s="191"/>
      <c r="AP312" s="191"/>
      <c r="AQ312" s="191"/>
      <c r="AR312" s="191"/>
      <c r="AS312" s="191"/>
      <c r="AT312" s="191"/>
      <c r="AU312" s="191"/>
      <c r="AV312" s="183" t="str">
        <f>IFERROR(INDEX(prosjekttema_og_tittel[tema inngår i prosjektsøknad],MATCH(AD312,prosjekttema_og_tittel[rowId - prosjekttema],0)),"")</f>
        <v/>
      </c>
      <c r="AW312" s="183" t="str">
        <f>IFERROR(INDEX(prosjekttema_og_tittel[prosjekttema inngår i prosjektsøknad som har fått innvilgede midler],MATCH(AD312,prosjekttema_og_tittel[rowId - prosjekttema],0)),"")</f>
        <v/>
      </c>
      <c r="AX312" s="200" t="str">
        <f>IFERROR(INDEX($T$13:$T$76,MATCH('backend (Ikke rør)'!$AD312,$Q$13:$Q$76,0)),"")</f>
        <v>Måloppnåelse (antall ansatte)</v>
      </c>
      <c r="AY312" s="200">
        <f>IFERROR(INDEX($U$13:$U$76,MATCH('backend (Ikke rør)'!$AD312,$Q$13:$Q$76,0)),"")</f>
        <v>0</v>
      </c>
      <c r="AZ312" s="200">
        <f>IFERROR(INDEX($V$13:$V$76,MATCH('backend (Ikke rør)'!$AD312,$Q$13:$Q$76,0)),"")</f>
        <v>0</v>
      </c>
      <c r="BA312" s="183">
        <f>IFERROR(INDEX($V$79:$V$107,MATCH('backend (Ikke rør)'!$AD312,$Q$79:$Q$107,0)),"")</f>
        <v>0</v>
      </c>
      <c r="BB312" s="183">
        <f>IFERROR(INDEX($W$79:$W$107,MATCH('backend (Ikke rør)'!$AD312,$Q$79:$Q$107,0)),"")</f>
        <v>0</v>
      </c>
      <c r="BC312" s="188" t="b">
        <f t="shared" si="6"/>
        <v>0</v>
      </c>
    </row>
    <row r="313" spans="26:55" x14ac:dyDescent="0.25">
      <c r="Z313" s="186">
        <v>330</v>
      </c>
      <c r="AA313" s="191"/>
      <c r="AB313" s="191"/>
      <c r="AC313" s="191"/>
      <c r="AD313" s="191"/>
      <c r="AE313" s="191"/>
      <c r="AF313" s="191"/>
      <c r="AG313" s="191"/>
      <c r="AH313" s="191"/>
      <c r="AI313" s="191"/>
      <c r="AJ313" s="191"/>
      <c r="AK313" s="191"/>
      <c r="AL313" s="191"/>
      <c r="AM313" s="191"/>
      <c r="AN313" s="191"/>
      <c r="AO313" s="191"/>
      <c r="AP313" s="191"/>
      <c r="AQ313" s="191"/>
      <c r="AR313" s="191"/>
      <c r="AS313" s="191"/>
      <c r="AT313" s="191"/>
      <c r="AU313" s="191"/>
      <c r="AV313" s="183" t="str">
        <f>IFERROR(INDEX(prosjekttema_og_tittel[tema inngår i prosjektsøknad],MATCH(AD313,prosjekttema_og_tittel[rowId - prosjekttema],0)),"")</f>
        <v/>
      </c>
      <c r="AW313" s="183" t="str">
        <f>IFERROR(INDEX(prosjekttema_og_tittel[prosjekttema inngår i prosjektsøknad som har fått innvilgede midler],MATCH(AD313,prosjekttema_og_tittel[rowId - prosjekttema],0)),"")</f>
        <v/>
      </c>
      <c r="AX313" s="200" t="str">
        <f>IFERROR(INDEX($T$13:$T$76,MATCH('backend (Ikke rør)'!$AD313,$Q$13:$Q$76,0)),"")</f>
        <v>Måloppnåelse (antall ansatte)</v>
      </c>
      <c r="AY313" s="200">
        <f>IFERROR(INDEX($U$13:$U$76,MATCH('backend (Ikke rør)'!$AD313,$Q$13:$Q$76,0)),"")</f>
        <v>0</v>
      </c>
      <c r="AZ313" s="200">
        <f>IFERROR(INDEX($V$13:$V$76,MATCH('backend (Ikke rør)'!$AD313,$Q$13:$Q$76,0)),"")</f>
        <v>0</v>
      </c>
      <c r="BA313" s="183">
        <f>IFERROR(INDEX($V$79:$V$107,MATCH('backend (Ikke rør)'!$AD313,$Q$79:$Q$107,0)),"")</f>
        <v>0</v>
      </c>
      <c r="BB313" s="183">
        <f>IFERROR(INDEX($W$79:$W$107,MATCH('backend (Ikke rør)'!$AD313,$Q$79:$Q$107,0)),"")</f>
        <v>0</v>
      </c>
      <c r="BC313" s="188" t="b">
        <f t="shared" si="6"/>
        <v>0</v>
      </c>
    </row>
    <row r="314" spans="26:55" x14ac:dyDescent="0.25">
      <c r="Z314" s="186">
        <v>331</v>
      </c>
      <c r="AA314" s="191"/>
      <c r="AB314" s="191"/>
      <c r="AC314" s="191"/>
      <c r="AD314" s="191"/>
      <c r="AE314" s="191"/>
      <c r="AF314" s="191"/>
      <c r="AG314" s="191"/>
      <c r="AH314" s="191"/>
      <c r="AI314" s="191"/>
      <c r="AJ314" s="191"/>
      <c r="AK314" s="191"/>
      <c r="AL314" s="191"/>
      <c r="AM314" s="191"/>
      <c r="AN314" s="191"/>
      <c r="AO314" s="191"/>
      <c r="AP314" s="191"/>
      <c r="AQ314" s="191"/>
      <c r="AR314" s="191"/>
      <c r="AS314" s="191"/>
      <c r="AT314" s="191"/>
      <c r="AU314" s="191"/>
      <c r="AV314" s="183" t="str">
        <f>IFERROR(INDEX(prosjekttema_og_tittel[tema inngår i prosjektsøknad],MATCH(AD314,prosjekttema_og_tittel[rowId - prosjekttema],0)),"")</f>
        <v/>
      </c>
      <c r="AW314" s="183" t="str">
        <f>IFERROR(INDEX(prosjekttema_og_tittel[prosjekttema inngår i prosjektsøknad som har fått innvilgede midler],MATCH(AD314,prosjekttema_og_tittel[rowId - prosjekttema],0)),"")</f>
        <v/>
      </c>
      <c r="AX314" s="200" t="str">
        <f>IFERROR(INDEX($T$13:$T$76,MATCH('backend (Ikke rør)'!$AD314,$Q$13:$Q$76,0)),"")</f>
        <v>Måloppnåelse (antall ansatte)</v>
      </c>
      <c r="AY314" s="200">
        <f>IFERROR(INDEX($U$13:$U$76,MATCH('backend (Ikke rør)'!$AD314,$Q$13:$Q$76,0)),"")</f>
        <v>0</v>
      </c>
      <c r="AZ314" s="200">
        <f>IFERROR(INDEX($V$13:$V$76,MATCH('backend (Ikke rør)'!$AD314,$Q$13:$Q$76,0)),"")</f>
        <v>0</v>
      </c>
      <c r="BA314" s="183">
        <f>IFERROR(INDEX($V$79:$V$107,MATCH('backend (Ikke rør)'!$AD314,$Q$79:$Q$107,0)),"")</f>
        <v>0</v>
      </c>
      <c r="BB314" s="183">
        <f>IFERROR(INDEX($W$79:$W$107,MATCH('backend (Ikke rør)'!$AD314,$Q$79:$Q$107,0)),"")</f>
        <v>0</v>
      </c>
      <c r="BC314" s="188" t="b">
        <f t="shared" si="6"/>
        <v>0</v>
      </c>
    </row>
    <row r="315" spans="26:55" x14ac:dyDescent="0.25">
      <c r="Z315" s="186">
        <v>332</v>
      </c>
      <c r="AA315" s="191"/>
      <c r="AB315" s="191"/>
      <c r="AC315" s="191"/>
      <c r="AD315" s="191"/>
      <c r="AE315" s="191"/>
      <c r="AF315" s="191"/>
      <c r="AG315" s="191"/>
      <c r="AH315" s="191"/>
      <c r="AI315" s="191"/>
      <c r="AJ315" s="191"/>
      <c r="AK315" s="191"/>
      <c r="AL315" s="191"/>
      <c r="AM315" s="191"/>
      <c r="AN315" s="191"/>
      <c r="AO315" s="191"/>
      <c r="AP315" s="191"/>
      <c r="AQ315" s="191"/>
      <c r="AR315" s="191"/>
      <c r="AS315" s="191"/>
      <c r="AT315" s="191"/>
      <c r="AU315" s="191"/>
      <c r="AV315" s="183" t="str">
        <f>IFERROR(INDEX(prosjekttema_og_tittel[tema inngår i prosjektsøknad],MATCH(AD315,prosjekttema_og_tittel[rowId - prosjekttema],0)),"")</f>
        <v/>
      </c>
      <c r="AW315" s="183" t="str">
        <f>IFERROR(INDEX(prosjekttema_og_tittel[prosjekttema inngår i prosjektsøknad som har fått innvilgede midler],MATCH(AD315,prosjekttema_og_tittel[rowId - prosjekttema],0)),"")</f>
        <v/>
      </c>
      <c r="AX315" s="200" t="str">
        <f>IFERROR(INDEX($T$13:$T$76,MATCH('backend (Ikke rør)'!$AD315,$Q$13:$Q$76,0)),"")</f>
        <v>Måloppnåelse (antall ansatte)</v>
      </c>
      <c r="AY315" s="200">
        <f>IFERROR(INDEX($U$13:$U$76,MATCH('backend (Ikke rør)'!$AD315,$Q$13:$Q$76,0)),"")</f>
        <v>0</v>
      </c>
      <c r="AZ315" s="200">
        <f>IFERROR(INDEX($V$13:$V$76,MATCH('backend (Ikke rør)'!$AD315,$Q$13:$Q$76,0)),"")</f>
        <v>0</v>
      </c>
      <c r="BA315" s="183">
        <f>IFERROR(INDEX($V$79:$V$107,MATCH('backend (Ikke rør)'!$AD315,$Q$79:$Q$107,0)),"")</f>
        <v>0</v>
      </c>
      <c r="BB315" s="183">
        <f>IFERROR(INDEX($W$79:$W$107,MATCH('backend (Ikke rør)'!$AD315,$Q$79:$Q$107,0)),"")</f>
        <v>0</v>
      </c>
      <c r="BC315" s="188" t="b">
        <f t="shared" si="6"/>
        <v>0</v>
      </c>
    </row>
    <row r="316" spans="26:55" x14ac:dyDescent="0.25">
      <c r="Z316" s="186">
        <v>333</v>
      </c>
      <c r="AA316" s="191"/>
      <c r="AB316" s="191"/>
      <c r="AC316" s="191"/>
      <c r="AD316" s="191"/>
      <c r="AE316" s="191"/>
      <c r="AF316" s="191"/>
      <c r="AG316" s="191"/>
      <c r="AH316" s="191"/>
      <c r="AI316" s="191"/>
      <c r="AJ316" s="191"/>
      <c r="AK316" s="191"/>
      <c r="AL316" s="191"/>
      <c r="AM316" s="191"/>
      <c r="AN316" s="191"/>
      <c r="AO316" s="191"/>
      <c r="AP316" s="191"/>
      <c r="AQ316" s="191"/>
      <c r="AR316" s="191"/>
      <c r="AS316" s="191"/>
      <c r="AT316" s="191"/>
      <c r="AU316" s="191"/>
      <c r="AV316" s="183" t="str">
        <f>IFERROR(INDEX(prosjekttema_og_tittel[tema inngår i prosjektsøknad],MATCH(AD316,prosjekttema_og_tittel[rowId - prosjekttema],0)),"")</f>
        <v/>
      </c>
      <c r="AW316" s="183" t="str">
        <f>IFERROR(INDEX(prosjekttema_og_tittel[prosjekttema inngår i prosjektsøknad som har fått innvilgede midler],MATCH(AD316,prosjekttema_og_tittel[rowId - prosjekttema],0)),"")</f>
        <v/>
      </c>
      <c r="AX316" s="200" t="str">
        <f>IFERROR(INDEX($T$13:$T$76,MATCH('backend (Ikke rør)'!$AD316,$Q$13:$Q$76,0)),"")</f>
        <v>Måloppnåelse (antall ansatte)</v>
      </c>
      <c r="AY316" s="200">
        <f>IFERROR(INDEX($U$13:$U$76,MATCH('backend (Ikke rør)'!$AD316,$Q$13:$Q$76,0)),"")</f>
        <v>0</v>
      </c>
      <c r="AZ316" s="200">
        <f>IFERROR(INDEX($V$13:$V$76,MATCH('backend (Ikke rør)'!$AD316,$Q$13:$Q$76,0)),"")</f>
        <v>0</v>
      </c>
      <c r="BA316" s="183">
        <f>IFERROR(INDEX($V$79:$V$107,MATCH('backend (Ikke rør)'!$AD316,$Q$79:$Q$107,0)),"")</f>
        <v>0</v>
      </c>
      <c r="BB316" s="183">
        <f>IFERROR(INDEX($W$79:$W$107,MATCH('backend (Ikke rør)'!$AD316,$Q$79:$Q$107,0)),"")</f>
        <v>0</v>
      </c>
      <c r="BC316" s="188" t="b">
        <f t="shared" si="6"/>
        <v>0</v>
      </c>
    </row>
    <row r="317" spans="26:55" x14ac:dyDescent="0.25">
      <c r="Z317" s="186">
        <v>334</v>
      </c>
      <c r="AA317" s="191"/>
      <c r="AB317" s="191"/>
      <c r="AC317" s="191"/>
      <c r="AD317" s="191"/>
      <c r="AE317" s="191"/>
      <c r="AF317" s="191"/>
      <c r="AG317" s="191"/>
      <c r="AH317" s="191"/>
      <c r="AI317" s="191"/>
      <c r="AJ317" s="191"/>
      <c r="AK317" s="191"/>
      <c r="AL317" s="191"/>
      <c r="AM317" s="191"/>
      <c r="AN317" s="191"/>
      <c r="AO317" s="191"/>
      <c r="AP317" s="191"/>
      <c r="AQ317" s="191"/>
      <c r="AR317" s="191"/>
      <c r="AS317" s="191"/>
      <c r="AT317" s="191"/>
      <c r="AU317" s="191"/>
      <c r="AV317" s="183" t="str">
        <f>IFERROR(INDEX(prosjekttema_og_tittel[tema inngår i prosjektsøknad],MATCH(AD317,prosjekttema_og_tittel[rowId - prosjekttema],0)),"")</f>
        <v/>
      </c>
      <c r="AW317" s="183" t="str">
        <f>IFERROR(INDEX(prosjekttema_og_tittel[prosjekttema inngår i prosjektsøknad som har fått innvilgede midler],MATCH(AD317,prosjekttema_og_tittel[rowId - prosjekttema],0)),"")</f>
        <v/>
      </c>
      <c r="AX317" s="200" t="str">
        <f>IFERROR(INDEX($T$13:$T$76,MATCH('backend (Ikke rør)'!$AD317,$Q$13:$Q$76,0)),"")</f>
        <v>Måloppnåelse (antall ansatte)</v>
      </c>
      <c r="AY317" s="200">
        <f>IFERROR(INDEX($U$13:$U$76,MATCH('backend (Ikke rør)'!$AD317,$Q$13:$Q$76,0)),"")</f>
        <v>0</v>
      </c>
      <c r="AZ317" s="200">
        <f>IFERROR(INDEX($V$13:$V$76,MATCH('backend (Ikke rør)'!$AD317,$Q$13:$Q$76,0)),"")</f>
        <v>0</v>
      </c>
      <c r="BA317" s="183">
        <f>IFERROR(INDEX($V$79:$V$107,MATCH('backend (Ikke rør)'!$AD317,$Q$79:$Q$107,0)),"")</f>
        <v>0</v>
      </c>
      <c r="BB317" s="183">
        <f>IFERROR(INDEX($W$79:$W$107,MATCH('backend (Ikke rør)'!$AD317,$Q$79:$Q$107,0)),"")</f>
        <v>0</v>
      </c>
      <c r="BC317" s="188" t="b">
        <f t="shared" si="6"/>
        <v>0</v>
      </c>
    </row>
    <row r="318" spans="26:55" x14ac:dyDescent="0.25">
      <c r="Z318" s="186">
        <v>335</v>
      </c>
      <c r="AA318" s="191"/>
      <c r="AB318" s="191"/>
      <c r="AC318" s="191"/>
      <c r="AD318" s="191"/>
      <c r="AE318" s="191"/>
      <c r="AF318" s="191"/>
      <c r="AG318" s="191"/>
      <c r="AH318" s="191"/>
      <c r="AI318" s="191"/>
      <c r="AJ318" s="191"/>
      <c r="AK318" s="191"/>
      <c r="AL318" s="191"/>
      <c r="AM318" s="191"/>
      <c r="AN318" s="191"/>
      <c r="AO318" s="191"/>
      <c r="AP318" s="191"/>
      <c r="AQ318" s="191"/>
      <c r="AR318" s="191"/>
      <c r="AS318" s="191"/>
      <c r="AT318" s="191"/>
      <c r="AU318" s="191"/>
      <c r="AV318" s="183" t="str">
        <f>IFERROR(INDEX(prosjekttema_og_tittel[tema inngår i prosjektsøknad],MATCH(AD318,prosjekttema_og_tittel[rowId - prosjekttema],0)),"")</f>
        <v/>
      </c>
      <c r="AW318" s="183" t="str">
        <f>IFERROR(INDEX(prosjekttema_og_tittel[prosjekttema inngår i prosjektsøknad som har fått innvilgede midler],MATCH(AD318,prosjekttema_og_tittel[rowId - prosjekttema],0)),"")</f>
        <v/>
      </c>
      <c r="AX318" s="200" t="str">
        <f>IFERROR(INDEX($T$13:$T$76,MATCH('backend (Ikke rør)'!$AD318,$Q$13:$Q$76,0)),"")</f>
        <v>Måloppnåelse (antall ansatte)</v>
      </c>
      <c r="AY318" s="200">
        <f>IFERROR(INDEX($U$13:$U$76,MATCH('backend (Ikke rør)'!$AD318,$Q$13:$Q$76,0)),"")</f>
        <v>0</v>
      </c>
      <c r="AZ318" s="200">
        <f>IFERROR(INDEX($V$13:$V$76,MATCH('backend (Ikke rør)'!$AD318,$Q$13:$Q$76,0)),"")</f>
        <v>0</v>
      </c>
      <c r="BA318" s="183">
        <f>IFERROR(INDEX($V$79:$V$107,MATCH('backend (Ikke rør)'!$AD318,$Q$79:$Q$107,0)),"")</f>
        <v>0</v>
      </c>
      <c r="BB318" s="183">
        <f>IFERROR(INDEX($W$79:$W$107,MATCH('backend (Ikke rør)'!$AD318,$Q$79:$Q$107,0)),"")</f>
        <v>0</v>
      </c>
      <c r="BC318" s="188" t="b">
        <f t="shared" si="6"/>
        <v>0</v>
      </c>
    </row>
    <row r="319" spans="26:55" x14ac:dyDescent="0.25">
      <c r="Z319" s="186">
        <v>336</v>
      </c>
      <c r="AA319" s="191"/>
      <c r="AB319" s="191"/>
      <c r="AC319" s="191"/>
      <c r="AD319" s="191"/>
      <c r="AE319" s="191"/>
      <c r="AF319" s="191"/>
      <c r="AG319" s="191"/>
      <c r="AH319" s="191"/>
      <c r="AI319" s="191"/>
      <c r="AJ319" s="191"/>
      <c r="AK319" s="191"/>
      <c r="AL319" s="191"/>
      <c r="AM319" s="191"/>
      <c r="AN319" s="191"/>
      <c r="AO319" s="191"/>
      <c r="AP319" s="191"/>
      <c r="AQ319" s="191"/>
      <c r="AR319" s="191"/>
      <c r="AS319" s="191"/>
      <c r="AT319" s="191"/>
      <c r="AU319" s="191"/>
      <c r="AV319" s="183" t="str">
        <f>IFERROR(INDEX(prosjekttema_og_tittel[tema inngår i prosjektsøknad],MATCH(AD319,prosjekttema_og_tittel[rowId - prosjekttema],0)),"")</f>
        <v/>
      </c>
      <c r="AW319" s="183" t="str">
        <f>IFERROR(INDEX(prosjekttema_og_tittel[prosjekttema inngår i prosjektsøknad som har fått innvilgede midler],MATCH(AD319,prosjekttema_og_tittel[rowId - prosjekttema],0)),"")</f>
        <v/>
      </c>
      <c r="AX319" s="200" t="str">
        <f>IFERROR(INDEX($T$13:$T$76,MATCH('backend (Ikke rør)'!$AD319,$Q$13:$Q$76,0)),"")</f>
        <v>Måloppnåelse (antall ansatte)</v>
      </c>
      <c r="AY319" s="200">
        <f>IFERROR(INDEX($U$13:$U$76,MATCH('backend (Ikke rør)'!$AD319,$Q$13:$Q$76,0)),"")</f>
        <v>0</v>
      </c>
      <c r="AZ319" s="200">
        <f>IFERROR(INDEX($V$13:$V$76,MATCH('backend (Ikke rør)'!$AD319,$Q$13:$Q$76,0)),"")</f>
        <v>0</v>
      </c>
      <c r="BA319" s="183">
        <f>IFERROR(INDEX($V$79:$V$107,MATCH('backend (Ikke rør)'!$AD319,$Q$79:$Q$107,0)),"")</f>
        <v>0</v>
      </c>
      <c r="BB319" s="183">
        <f>IFERROR(INDEX($W$79:$W$107,MATCH('backend (Ikke rør)'!$AD319,$Q$79:$Q$107,0)),"")</f>
        <v>0</v>
      </c>
      <c r="BC319" s="188" t="b">
        <f t="shared" si="6"/>
        <v>0</v>
      </c>
    </row>
    <row r="320" spans="26:55" x14ac:dyDescent="0.25">
      <c r="Z320" s="186">
        <v>337</v>
      </c>
      <c r="AA320" s="191"/>
      <c r="AB320" s="191"/>
      <c r="AC320" s="191"/>
      <c r="AD320" s="191"/>
      <c r="AE320" s="191"/>
      <c r="AF320" s="191"/>
      <c r="AG320" s="191"/>
      <c r="AH320" s="191"/>
      <c r="AI320" s="191"/>
      <c r="AJ320" s="191"/>
      <c r="AK320" s="191"/>
      <c r="AL320" s="191"/>
      <c r="AM320" s="191"/>
      <c r="AN320" s="191"/>
      <c r="AO320" s="191"/>
      <c r="AP320" s="191"/>
      <c r="AQ320" s="191"/>
      <c r="AR320" s="191"/>
      <c r="AS320" s="191"/>
      <c r="AT320" s="191"/>
      <c r="AU320" s="191"/>
      <c r="AV320" s="183" t="str">
        <f>IFERROR(INDEX(prosjekttema_og_tittel[tema inngår i prosjektsøknad],MATCH(AD320,prosjekttema_og_tittel[rowId - prosjekttema],0)),"")</f>
        <v/>
      </c>
      <c r="AW320" s="183" t="str">
        <f>IFERROR(INDEX(prosjekttema_og_tittel[prosjekttema inngår i prosjektsøknad som har fått innvilgede midler],MATCH(AD320,prosjekttema_og_tittel[rowId - prosjekttema],0)),"")</f>
        <v/>
      </c>
      <c r="AX320" s="200" t="str">
        <f>IFERROR(INDEX($T$13:$T$76,MATCH('backend (Ikke rør)'!$AD320,$Q$13:$Q$76,0)),"")</f>
        <v>Måloppnåelse (antall ansatte)</v>
      </c>
      <c r="AY320" s="200">
        <f>IFERROR(INDEX($U$13:$U$76,MATCH('backend (Ikke rør)'!$AD320,$Q$13:$Q$76,0)),"")</f>
        <v>0</v>
      </c>
      <c r="AZ320" s="200">
        <f>IFERROR(INDEX($V$13:$V$76,MATCH('backend (Ikke rør)'!$AD320,$Q$13:$Q$76,0)),"")</f>
        <v>0</v>
      </c>
      <c r="BA320" s="183">
        <f>IFERROR(INDEX($V$79:$V$107,MATCH('backend (Ikke rør)'!$AD320,$Q$79:$Q$107,0)),"")</f>
        <v>0</v>
      </c>
      <c r="BB320" s="183">
        <f>IFERROR(INDEX($W$79:$W$107,MATCH('backend (Ikke rør)'!$AD320,$Q$79:$Q$107,0)),"")</f>
        <v>0</v>
      </c>
      <c r="BC320" s="188" t="b">
        <f t="shared" si="6"/>
        <v>0</v>
      </c>
    </row>
    <row r="321" spans="26:55" x14ac:dyDescent="0.25">
      <c r="Z321" s="186">
        <v>338</v>
      </c>
      <c r="AA321" s="191"/>
      <c r="AB321" s="191"/>
      <c r="AC321" s="191"/>
      <c r="AD321" s="191"/>
      <c r="AE321" s="191"/>
      <c r="AF321" s="191"/>
      <c r="AG321" s="191"/>
      <c r="AH321" s="191"/>
      <c r="AI321" s="191"/>
      <c r="AJ321" s="191"/>
      <c r="AK321" s="191"/>
      <c r="AL321" s="191"/>
      <c r="AM321" s="191"/>
      <c r="AN321" s="191"/>
      <c r="AO321" s="191"/>
      <c r="AP321" s="191"/>
      <c r="AQ321" s="191"/>
      <c r="AR321" s="191"/>
      <c r="AS321" s="191"/>
      <c r="AT321" s="191"/>
      <c r="AU321" s="191"/>
      <c r="AV321" s="183" t="str">
        <f>IFERROR(INDEX(prosjekttema_og_tittel[tema inngår i prosjektsøknad],MATCH(AD321,prosjekttema_og_tittel[rowId - prosjekttema],0)),"")</f>
        <v/>
      </c>
      <c r="AW321" s="183" t="str">
        <f>IFERROR(INDEX(prosjekttema_og_tittel[prosjekttema inngår i prosjektsøknad som har fått innvilgede midler],MATCH(AD321,prosjekttema_og_tittel[rowId - prosjekttema],0)),"")</f>
        <v/>
      </c>
      <c r="AX321" s="200" t="str">
        <f>IFERROR(INDEX($T$13:$T$76,MATCH('backend (Ikke rør)'!$AD321,$Q$13:$Q$76,0)),"")</f>
        <v>Måloppnåelse (antall ansatte)</v>
      </c>
      <c r="AY321" s="200">
        <f>IFERROR(INDEX($U$13:$U$76,MATCH('backend (Ikke rør)'!$AD321,$Q$13:$Q$76,0)),"")</f>
        <v>0</v>
      </c>
      <c r="AZ321" s="200">
        <f>IFERROR(INDEX($V$13:$V$76,MATCH('backend (Ikke rør)'!$AD321,$Q$13:$Q$76,0)),"")</f>
        <v>0</v>
      </c>
      <c r="BA321" s="183">
        <f>IFERROR(INDEX($V$79:$V$107,MATCH('backend (Ikke rør)'!$AD321,$Q$79:$Q$107,0)),"")</f>
        <v>0</v>
      </c>
      <c r="BB321" s="183">
        <f>IFERROR(INDEX($W$79:$W$107,MATCH('backend (Ikke rør)'!$AD321,$Q$79:$Q$107,0)),"")</f>
        <v>0</v>
      </c>
      <c r="BC321" s="188" t="b">
        <f t="shared" si="6"/>
        <v>0</v>
      </c>
    </row>
    <row r="322" spans="26:55" x14ac:dyDescent="0.25">
      <c r="Z322" s="186">
        <v>339</v>
      </c>
      <c r="AA322" s="191"/>
      <c r="AB322" s="191"/>
      <c r="AC322" s="191"/>
      <c r="AD322" s="191"/>
      <c r="AE322" s="191"/>
      <c r="AF322" s="191"/>
      <c r="AG322" s="191"/>
      <c r="AH322" s="191"/>
      <c r="AI322" s="191"/>
      <c r="AJ322" s="191"/>
      <c r="AK322" s="191"/>
      <c r="AL322" s="191"/>
      <c r="AM322" s="191"/>
      <c r="AN322" s="191"/>
      <c r="AO322" s="191"/>
      <c r="AP322" s="191"/>
      <c r="AQ322" s="191"/>
      <c r="AR322" s="191"/>
      <c r="AS322" s="191"/>
      <c r="AT322" s="191"/>
      <c r="AU322" s="191"/>
      <c r="AV322" s="183" t="str">
        <f>IFERROR(INDEX(prosjekttema_og_tittel[tema inngår i prosjektsøknad],MATCH(AD322,prosjekttema_og_tittel[rowId - prosjekttema],0)),"")</f>
        <v/>
      </c>
      <c r="AW322" s="183" t="str">
        <f>IFERROR(INDEX(prosjekttema_og_tittel[prosjekttema inngår i prosjektsøknad som har fått innvilgede midler],MATCH(AD322,prosjekttema_og_tittel[rowId - prosjekttema],0)),"")</f>
        <v/>
      </c>
      <c r="AX322" s="200" t="str">
        <f>IFERROR(INDEX($T$13:$T$76,MATCH('backend (Ikke rør)'!$AD322,$Q$13:$Q$76,0)),"")</f>
        <v>Måloppnåelse (antall ansatte)</v>
      </c>
      <c r="AY322" s="200">
        <f>IFERROR(INDEX($U$13:$U$76,MATCH('backend (Ikke rør)'!$AD322,$Q$13:$Q$76,0)),"")</f>
        <v>0</v>
      </c>
      <c r="AZ322" s="200">
        <f>IFERROR(INDEX($V$13:$V$76,MATCH('backend (Ikke rør)'!$AD322,$Q$13:$Q$76,0)),"")</f>
        <v>0</v>
      </c>
      <c r="BA322" s="183">
        <f>IFERROR(INDEX($V$79:$V$107,MATCH('backend (Ikke rør)'!$AD322,$Q$79:$Q$107,0)),"")</f>
        <v>0</v>
      </c>
      <c r="BB322" s="183">
        <f>IFERROR(INDEX($W$79:$W$107,MATCH('backend (Ikke rør)'!$AD322,$Q$79:$Q$107,0)),"")</f>
        <v>0</v>
      </c>
      <c r="BC322" s="188" t="b">
        <f t="shared" si="6"/>
        <v>0</v>
      </c>
    </row>
    <row r="323" spans="26:55" x14ac:dyDescent="0.25">
      <c r="Z323" s="186">
        <v>340</v>
      </c>
      <c r="AA323" s="191"/>
      <c r="AB323" s="191"/>
      <c r="AC323" s="191"/>
      <c r="AD323" s="191"/>
      <c r="AE323" s="191"/>
      <c r="AF323" s="191"/>
      <c r="AG323" s="191"/>
      <c r="AH323" s="191"/>
      <c r="AI323" s="191"/>
      <c r="AJ323" s="191"/>
      <c r="AK323" s="191"/>
      <c r="AL323" s="191"/>
      <c r="AM323" s="191"/>
      <c r="AN323" s="191"/>
      <c r="AO323" s="191"/>
      <c r="AP323" s="191"/>
      <c r="AQ323" s="191"/>
      <c r="AR323" s="191"/>
      <c r="AS323" s="191"/>
      <c r="AT323" s="191"/>
      <c r="AU323" s="191"/>
      <c r="AV323" s="183" t="str">
        <f>IFERROR(INDEX(prosjekttema_og_tittel[tema inngår i prosjektsøknad],MATCH(AD323,prosjekttema_og_tittel[rowId - prosjekttema],0)),"")</f>
        <v/>
      </c>
      <c r="AW323" s="183" t="str">
        <f>IFERROR(INDEX(prosjekttema_og_tittel[prosjekttema inngår i prosjektsøknad som har fått innvilgede midler],MATCH(AD323,prosjekttema_og_tittel[rowId - prosjekttema],0)),"")</f>
        <v/>
      </c>
      <c r="AX323" s="200" t="str">
        <f>IFERROR(INDEX($T$13:$T$76,MATCH('backend (Ikke rør)'!$AD323,$Q$13:$Q$76,0)),"")</f>
        <v>Måloppnåelse (antall ansatte)</v>
      </c>
      <c r="AY323" s="200">
        <f>IFERROR(INDEX($U$13:$U$76,MATCH('backend (Ikke rør)'!$AD323,$Q$13:$Q$76,0)),"")</f>
        <v>0</v>
      </c>
      <c r="AZ323" s="200">
        <f>IFERROR(INDEX($V$13:$V$76,MATCH('backend (Ikke rør)'!$AD323,$Q$13:$Q$76,0)),"")</f>
        <v>0</v>
      </c>
      <c r="BA323" s="183">
        <f>IFERROR(INDEX($V$79:$V$107,MATCH('backend (Ikke rør)'!$AD323,$Q$79:$Q$107,0)),"")</f>
        <v>0</v>
      </c>
      <c r="BB323" s="183">
        <f>IFERROR(INDEX($W$79:$W$107,MATCH('backend (Ikke rør)'!$AD323,$Q$79:$Q$107,0)),"")</f>
        <v>0</v>
      </c>
      <c r="BC323" s="188" t="b">
        <f t="shared" si="6"/>
        <v>0</v>
      </c>
    </row>
    <row r="324" spans="26:55" x14ac:dyDescent="0.25">
      <c r="Z324" s="186">
        <v>341</v>
      </c>
      <c r="AA324" s="191"/>
      <c r="AB324" s="191"/>
      <c r="AC324" s="191"/>
      <c r="AD324" s="191"/>
      <c r="AE324" s="191"/>
      <c r="AF324" s="191"/>
      <c r="AG324" s="191"/>
      <c r="AH324" s="191"/>
      <c r="AI324" s="191"/>
      <c r="AJ324" s="191"/>
      <c r="AK324" s="191"/>
      <c r="AL324" s="191"/>
      <c r="AM324" s="191"/>
      <c r="AN324" s="191"/>
      <c r="AO324" s="191"/>
      <c r="AP324" s="191"/>
      <c r="AQ324" s="191"/>
      <c r="AR324" s="191"/>
      <c r="AS324" s="191"/>
      <c r="AT324" s="191"/>
      <c r="AU324" s="191"/>
      <c r="AV324" s="183" t="str">
        <f>IFERROR(INDEX(prosjekttema_og_tittel[tema inngår i prosjektsøknad],MATCH(AD324,prosjekttema_og_tittel[rowId - prosjekttema],0)),"")</f>
        <v/>
      </c>
      <c r="AW324" s="183" t="str">
        <f>IFERROR(INDEX(prosjekttema_og_tittel[prosjekttema inngår i prosjektsøknad som har fått innvilgede midler],MATCH(AD324,prosjekttema_og_tittel[rowId - prosjekttema],0)),"")</f>
        <v/>
      </c>
      <c r="AX324" s="200" t="str">
        <f>IFERROR(INDEX($T$13:$T$76,MATCH('backend (Ikke rør)'!$AD324,$Q$13:$Q$76,0)),"")</f>
        <v>Måloppnåelse (antall ansatte)</v>
      </c>
      <c r="AY324" s="200">
        <f>IFERROR(INDEX($U$13:$U$76,MATCH('backend (Ikke rør)'!$AD324,$Q$13:$Q$76,0)),"")</f>
        <v>0</v>
      </c>
      <c r="AZ324" s="200">
        <f>IFERROR(INDEX($V$13:$V$76,MATCH('backend (Ikke rør)'!$AD324,$Q$13:$Q$76,0)),"")</f>
        <v>0</v>
      </c>
      <c r="BA324" s="183">
        <f>IFERROR(INDEX($V$79:$V$107,MATCH('backend (Ikke rør)'!$AD324,$Q$79:$Q$107,0)),"")</f>
        <v>0</v>
      </c>
      <c r="BB324" s="183">
        <f>IFERROR(INDEX($W$79:$W$107,MATCH('backend (Ikke rør)'!$AD324,$Q$79:$Q$107,0)),"")</f>
        <v>0</v>
      </c>
      <c r="BC324" s="188" t="b">
        <f t="shared" si="6"/>
        <v>0</v>
      </c>
    </row>
    <row r="325" spans="26:55" x14ac:dyDescent="0.25">
      <c r="Z325" s="186">
        <v>342</v>
      </c>
      <c r="AA325" s="191"/>
      <c r="AB325" s="191"/>
      <c r="AC325" s="191"/>
      <c r="AD325" s="191"/>
      <c r="AE325" s="191"/>
      <c r="AF325" s="191"/>
      <c r="AG325" s="191"/>
      <c r="AH325" s="191"/>
      <c r="AI325" s="191"/>
      <c r="AJ325" s="191"/>
      <c r="AK325" s="191"/>
      <c r="AL325" s="191"/>
      <c r="AM325" s="191"/>
      <c r="AN325" s="191"/>
      <c r="AO325" s="191"/>
      <c r="AP325" s="191"/>
      <c r="AQ325" s="191"/>
      <c r="AR325" s="191"/>
      <c r="AS325" s="191"/>
      <c r="AT325" s="191"/>
      <c r="AU325" s="191"/>
      <c r="AV325" s="183" t="str">
        <f>IFERROR(INDEX(prosjekttema_og_tittel[tema inngår i prosjektsøknad],MATCH(AD325,prosjekttema_og_tittel[rowId - prosjekttema],0)),"")</f>
        <v/>
      </c>
      <c r="AW325" s="183" t="str">
        <f>IFERROR(INDEX(prosjekttema_og_tittel[prosjekttema inngår i prosjektsøknad som har fått innvilgede midler],MATCH(AD325,prosjekttema_og_tittel[rowId - prosjekttema],0)),"")</f>
        <v/>
      </c>
      <c r="AX325" s="200" t="str">
        <f>IFERROR(INDEX($T$13:$T$76,MATCH('backend (Ikke rør)'!$AD325,$Q$13:$Q$76,0)),"")</f>
        <v>Måloppnåelse (antall ansatte)</v>
      </c>
      <c r="AY325" s="200">
        <f>IFERROR(INDEX($U$13:$U$76,MATCH('backend (Ikke rør)'!$AD325,$Q$13:$Q$76,0)),"")</f>
        <v>0</v>
      </c>
      <c r="AZ325" s="200">
        <f>IFERROR(INDEX($V$13:$V$76,MATCH('backend (Ikke rør)'!$AD325,$Q$13:$Q$76,0)),"")</f>
        <v>0</v>
      </c>
      <c r="BA325" s="183">
        <f>IFERROR(INDEX($V$79:$V$107,MATCH('backend (Ikke rør)'!$AD325,$Q$79:$Q$107,0)),"")</f>
        <v>0</v>
      </c>
      <c r="BB325" s="183">
        <f>IFERROR(INDEX($W$79:$W$107,MATCH('backend (Ikke rør)'!$AD325,$Q$79:$Q$107,0)),"")</f>
        <v>0</v>
      </c>
      <c r="BC325" s="188" t="b">
        <f t="shared" si="6"/>
        <v>0</v>
      </c>
    </row>
    <row r="326" spans="26:55" x14ac:dyDescent="0.25">
      <c r="Z326" s="186">
        <v>343</v>
      </c>
      <c r="AA326" s="191"/>
      <c r="AB326" s="191"/>
      <c r="AC326" s="191"/>
      <c r="AD326" s="191"/>
      <c r="AE326" s="191"/>
      <c r="AF326" s="191"/>
      <c r="AG326" s="191"/>
      <c r="AH326" s="191"/>
      <c r="AI326" s="191"/>
      <c r="AJ326" s="191"/>
      <c r="AK326" s="191"/>
      <c r="AL326" s="191"/>
      <c r="AM326" s="191"/>
      <c r="AN326" s="191"/>
      <c r="AO326" s="191"/>
      <c r="AP326" s="191"/>
      <c r="AQ326" s="191"/>
      <c r="AR326" s="191"/>
      <c r="AS326" s="191"/>
      <c r="AT326" s="191"/>
      <c r="AU326" s="191"/>
      <c r="AV326" s="183" t="str">
        <f>IFERROR(INDEX(prosjekttema_og_tittel[tema inngår i prosjektsøknad],MATCH(AD326,prosjekttema_og_tittel[rowId - prosjekttema],0)),"")</f>
        <v/>
      </c>
      <c r="AW326" s="183" t="str">
        <f>IFERROR(INDEX(prosjekttema_og_tittel[prosjekttema inngår i prosjektsøknad som har fått innvilgede midler],MATCH(AD326,prosjekttema_og_tittel[rowId - prosjekttema],0)),"")</f>
        <v/>
      </c>
      <c r="AX326" s="200" t="str">
        <f>IFERROR(INDEX($T$13:$T$76,MATCH('backend (Ikke rør)'!$AD326,$Q$13:$Q$76,0)),"")</f>
        <v>Måloppnåelse (antall ansatte)</v>
      </c>
      <c r="AY326" s="200">
        <f>IFERROR(INDEX($U$13:$U$76,MATCH('backend (Ikke rør)'!$AD326,$Q$13:$Q$76,0)),"")</f>
        <v>0</v>
      </c>
      <c r="AZ326" s="200">
        <f>IFERROR(INDEX($V$13:$V$76,MATCH('backend (Ikke rør)'!$AD326,$Q$13:$Q$76,0)),"")</f>
        <v>0</v>
      </c>
      <c r="BA326" s="183">
        <f>IFERROR(INDEX($V$79:$V$107,MATCH('backend (Ikke rør)'!$AD326,$Q$79:$Q$107,0)),"")</f>
        <v>0</v>
      </c>
      <c r="BB326" s="183">
        <f>IFERROR(INDEX($W$79:$W$107,MATCH('backend (Ikke rør)'!$AD326,$Q$79:$Q$107,0)),"")</f>
        <v>0</v>
      </c>
      <c r="BC326" s="188" t="b">
        <f t="shared" si="6"/>
        <v>0</v>
      </c>
    </row>
    <row r="327" spans="26:55" x14ac:dyDescent="0.25">
      <c r="Z327" s="186">
        <v>344</v>
      </c>
      <c r="AA327" s="191"/>
      <c r="AB327" s="191"/>
      <c r="AC327" s="191"/>
      <c r="AD327" s="191"/>
      <c r="AE327" s="191"/>
      <c r="AF327" s="191"/>
      <c r="AG327" s="191"/>
      <c r="AH327" s="191"/>
      <c r="AI327" s="191"/>
      <c r="AJ327" s="191"/>
      <c r="AK327" s="191"/>
      <c r="AL327" s="191"/>
      <c r="AM327" s="191"/>
      <c r="AN327" s="191"/>
      <c r="AO327" s="191"/>
      <c r="AP327" s="191"/>
      <c r="AQ327" s="191"/>
      <c r="AR327" s="191"/>
      <c r="AS327" s="191"/>
      <c r="AT327" s="191"/>
      <c r="AU327" s="191"/>
      <c r="AV327" s="183" t="str">
        <f>IFERROR(INDEX(prosjekttema_og_tittel[tema inngår i prosjektsøknad],MATCH(AD327,prosjekttema_og_tittel[rowId - prosjekttema],0)),"")</f>
        <v/>
      </c>
      <c r="AW327" s="183" t="str">
        <f>IFERROR(INDEX(prosjekttema_og_tittel[prosjekttema inngår i prosjektsøknad som har fått innvilgede midler],MATCH(AD327,prosjekttema_og_tittel[rowId - prosjekttema],0)),"")</f>
        <v/>
      </c>
      <c r="AX327" s="200" t="str">
        <f>IFERROR(INDEX($T$13:$T$76,MATCH('backend (Ikke rør)'!$AD327,$Q$13:$Q$76,0)),"")</f>
        <v>Måloppnåelse (antall ansatte)</v>
      </c>
      <c r="AY327" s="200">
        <f>IFERROR(INDEX($U$13:$U$76,MATCH('backend (Ikke rør)'!$AD327,$Q$13:$Q$76,0)),"")</f>
        <v>0</v>
      </c>
      <c r="AZ327" s="200">
        <f>IFERROR(INDEX($V$13:$V$76,MATCH('backend (Ikke rør)'!$AD327,$Q$13:$Q$76,0)),"")</f>
        <v>0</v>
      </c>
      <c r="BA327" s="183">
        <f>IFERROR(INDEX($V$79:$V$107,MATCH('backend (Ikke rør)'!$AD327,$Q$79:$Q$107,0)),"")</f>
        <v>0</v>
      </c>
      <c r="BB327" s="183">
        <f>IFERROR(INDEX($W$79:$W$107,MATCH('backend (Ikke rør)'!$AD327,$Q$79:$Q$107,0)),"")</f>
        <v>0</v>
      </c>
      <c r="BC327" s="188" t="b">
        <f t="shared" si="6"/>
        <v>0</v>
      </c>
    </row>
    <row r="328" spans="26:55" x14ac:dyDescent="0.25">
      <c r="Z328" s="186">
        <v>345</v>
      </c>
      <c r="AA328" s="191"/>
      <c r="AB328" s="191"/>
      <c r="AC328" s="191"/>
      <c r="AD328" s="191"/>
      <c r="AE328" s="191"/>
      <c r="AF328" s="191"/>
      <c r="AG328" s="191"/>
      <c r="AH328" s="191"/>
      <c r="AI328" s="191"/>
      <c r="AJ328" s="191"/>
      <c r="AK328" s="191"/>
      <c r="AL328" s="191"/>
      <c r="AM328" s="191"/>
      <c r="AN328" s="191"/>
      <c r="AO328" s="191"/>
      <c r="AP328" s="191"/>
      <c r="AQ328" s="191"/>
      <c r="AR328" s="191"/>
      <c r="AS328" s="191"/>
      <c r="AT328" s="191"/>
      <c r="AU328" s="191"/>
      <c r="AV328" s="183" t="str">
        <f>IFERROR(INDEX(prosjekttema_og_tittel[tema inngår i prosjektsøknad],MATCH(AD328,prosjekttema_og_tittel[rowId - prosjekttema],0)),"")</f>
        <v/>
      </c>
      <c r="AW328" s="183" t="str">
        <f>IFERROR(INDEX(prosjekttema_og_tittel[prosjekttema inngår i prosjektsøknad som har fått innvilgede midler],MATCH(AD328,prosjekttema_og_tittel[rowId - prosjekttema],0)),"")</f>
        <v/>
      </c>
      <c r="AX328" s="200" t="str">
        <f>IFERROR(INDEX($T$13:$T$76,MATCH('backend (Ikke rør)'!$AD328,$Q$13:$Q$76,0)),"")</f>
        <v>Måloppnåelse (antall ansatte)</v>
      </c>
      <c r="AY328" s="200">
        <f>IFERROR(INDEX($U$13:$U$76,MATCH('backend (Ikke rør)'!$AD328,$Q$13:$Q$76,0)),"")</f>
        <v>0</v>
      </c>
      <c r="AZ328" s="200">
        <f>IFERROR(INDEX($V$13:$V$76,MATCH('backend (Ikke rør)'!$AD328,$Q$13:$Q$76,0)),"")</f>
        <v>0</v>
      </c>
      <c r="BA328" s="183">
        <f>IFERROR(INDEX($V$79:$V$107,MATCH('backend (Ikke rør)'!$AD328,$Q$79:$Q$107,0)),"")</f>
        <v>0</v>
      </c>
      <c r="BB328" s="183">
        <f>IFERROR(INDEX($W$79:$W$107,MATCH('backend (Ikke rør)'!$AD328,$Q$79:$Q$107,0)),"")</f>
        <v>0</v>
      </c>
      <c r="BC328" s="188" t="b">
        <f t="shared" si="6"/>
        <v>0</v>
      </c>
    </row>
    <row r="329" spans="26:55" x14ac:dyDescent="0.25">
      <c r="Z329" s="186">
        <v>346</v>
      </c>
      <c r="AA329" s="191"/>
      <c r="AB329" s="191"/>
      <c r="AC329" s="191"/>
      <c r="AD329" s="191"/>
      <c r="AE329" s="191"/>
      <c r="AF329" s="191"/>
      <c r="AG329" s="191"/>
      <c r="AH329" s="191"/>
      <c r="AI329" s="191"/>
      <c r="AJ329" s="191"/>
      <c r="AK329" s="191"/>
      <c r="AL329" s="191"/>
      <c r="AM329" s="191"/>
      <c r="AN329" s="191"/>
      <c r="AO329" s="191"/>
      <c r="AP329" s="191"/>
      <c r="AQ329" s="191"/>
      <c r="AR329" s="191"/>
      <c r="AS329" s="191"/>
      <c r="AT329" s="191"/>
      <c r="AU329" s="191"/>
      <c r="AV329" s="183" t="str">
        <f>IFERROR(INDEX(prosjekttema_og_tittel[tema inngår i prosjektsøknad],MATCH(AD329,prosjekttema_og_tittel[rowId - prosjekttema],0)),"")</f>
        <v/>
      </c>
      <c r="AW329" s="183" t="str">
        <f>IFERROR(INDEX(prosjekttema_og_tittel[prosjekttema inngår i prosjektsøknad som har fått innvilgede midler],MATCH(AD329,prosjekttema_og_tittel[rowId - prosjekttema],0)),"")</f>
        <v/>
      </c>
      <c r="AX329" s="200" t="str">
        <f>IFERROR(INDEX($T$13:$T$76,MATCH('backend (Ikke rør)'!$AD329,$Q$13:$Q$76,0)),"")</f>
        <v>Måloppnåelse (antall ansatte)</v>
      </c>
      <c r="AY329" s="200">
        <f>IFERROR(INDEX($U$13:$U$76,MATCH('backend (Ikke rør)'!$AD329,$Q$13:$Q$76,0)),"")</f>
        <v>0</v>
      </c>
      <c r="AZ329" s="200">
        <f>IFERROR(INDEX($V$13:$V$76,MATCH('backend (Ikke rør)'!$AD329,$Q$13:$Q$76,0)),"")</f>
        <v>0</v>
      </c>
      <c r="BA329" s="183">
        <f>IFERROR(INDEX($V$79:$V$107,MATCH('backend (Ikke rør)'!$AD329,$Q$79:$Q$107,0)),"")</f>
        <v>0</v>
      </c>
      <c r="BB329" s="183">
        <f>IFERROR(INDEX($W$79:$W$107,MATCH('backend (Ikke rør)'!$AD329,$Q$79:$Q$107,0)),"")</f>
        <v>0</v>
      </c>
      <c r="BC329" s="188" t="b">
        <f t="shared" si="6"/>
        <v>0</v>
      </c>
    </row>
    <row r="330" spans="26:55" x14ac:dyDescent="0.25">
      <c r="Z330" s="186">
        <v>347</v>
      </c>
      <c r="AA330" s="191"/>
      <c r="AB330" s="191"/>
      <c r="AC330" s="191"/>
      <c r="AD330" s="191"/>
      <c r="AE330" s="191"/>
      <c r="AF330" s="191"/>
      <c r="AG330" s="191"/>
      <c r="AH330" s="191"/>
      <c r="AI330" s="191"/>
      <c r="AJ330" s="191"/>
      <c r="AK330" s="191"/>
      <c r="AL330" s="191"/>
      <c r="AM330" s="191"/>
      <c r="AN330" s="191"/>
      <c r="AO330" s="191"/>
      <c r="AP330" s="191"/>
      <c r="AQ330" s="191"/>
      <c r="AR330" s="191"/>
      <c r="AS330" s="191"/>
      <c r="AT330" s="191"/>
      <c r="AU330" s="191"/>
      <c r="AV330" s="183" t="str">
        <f>IFERROR(INDEX(prosjekttema_og_tittel[tema inngår i prosjektsøknad],MATCH(AD330,prosjekttema_og_tittel[rowId - prosjekttema],0)),"")</f>
        <v/>
      </c>
      <c r="AW330" s="183" t="str">
        <f>IFERROR(INDEX(prosjekttema_og_tittel[prosjekttema inngår i prosjektsøknad som har fått innvilgede midler],MATCH(AD330,prosjekttema_og_tittel[rowId - prosjekttema],0)),"")</f>
        <v/>
      </c>
      <c r="AX330" s="200" t="str">
        <f>IFERROR(INDEX($T$13:$T$76,MATCH('backend (Ikke rør)'!$AD330,$Q$13:$Q$76,0)),"")</f>
        <v>Måloppnåelse (antall ansatte)</v>
      </c>
      <c r="AY330" s="200">
        <f>IFERROR(INDEX($U$13:$U$76,MATCH('backend (Ikke rør)'!$AD330,$Q$13:$Q$76,0)),"")</f>
        <v>0</v>
      </c>
      <c r="AZ330" s="200">
        <f>IFERROR(INDEX($V$13:$V$76,MATCH('backend (Ikke rør)'!$AD330,$Q$13:$Q$76,0)),"")</f>
        <v>0</v>
      </c>
      <c r="BA330" s="183">
        <f>IFERROR(INDEX($V$79:$V$107,MATCH('backend (Ikke rør)'!$AD330,$Q$79:$Q$107,0)),"")</f>
        <v>0</v>
      </c>
      <c r="BB330" s="183">
        <f>IFERROR(INDEX($W$79:$W$107,MATCH('backend (Ikke rør)'!$AD330,$Q$79:$Q$107,0)),"")</f>
        <v>0</v>
      </c>
      <c r="BC330" s="188" t="b">
        <f t="shared" si="6"/>
        <v>0</v>
      </c>
    </row>
    <row r="331" spans="26:55" x14ac:dyDescent="0.25">
      <c r="Z331" s="186">
        <v>348</v>
      </c>
      <c r="AA331" s="191"/>
      <c r="AB331" s="191"/>
      <c r="AC331" s="191"/>
      <c r="AD331" s="191"/>
      <c r="AE331" s="191"/>
      <c r="AF331" s="191"/>
      <c r="AG331" s="191"/>
      <c r="AH331" s="191"/>
      <c r="AI331" s="191"/>
      <c r="AJ331" s="191"/>
      <c r="AK331" s="191"/>
      <c r="AL331" s="191"/>
      <c r="AM331" s="191"/>
      <c r="AN331" s="191"/>
      <c r="AO331" s="191"/>
      <c r="AP331" s="191"/>
      <c r="AQ331" s="191"/>
      <c r="AR331" s="191"/>
      <c r="AS331" s="191"/>
      <c r="AT331" s="191"/>
      <c r="AU331" s="191"/>
      <c r="AV331" s="183" t="str">
        <f>IFERROR(INDEX(prosjekttema_og_tittel[tema inngår i prosjektsøknad],MATCH(AD331,prosjekttema_og_tittel[rowId - prosjekttema],0)),"")</f>
        <v/>
      </c>
      <c r="AW331" s="183" t="str">
        <f>IFERROR(INDEX(prosjekttema_og_tittel[prosjekttema inngår i prosjektsøknad som har fått innvilgede midler],MATCH(AD331,prosjekttema_og_tittel[rowId - prosjekttema],0)),"")</f>
        <v/>
      </c>
      <c r="AX331" s="200" t="str">
        <f>IFERROR(INDEX($T$13:$T$76,MATCH('backend (Ikke rør)'!$AD331,$Q$13:$Q$76,0)),"")</f>
        <v>Måloppnåelse (antall ansatte)</v>
      </c>
      <c r="AY331" s="200">
        <f>IFERROR(INDEX($U$13:$U$76,MATCH('backend (Ikke rør)'!$AD331,$Q$13:$Q$76,0)),"")</f>
        <v>0</v>
      </c>
      <c r="AZ331" s="200">
        <f>IFERROR(INDEX($V$13:$V$76,MATCH('backend (Ikke rør)'!$AD331,$Q$13:$Q$76,0)),"")</f>
        <v>0</v>
      </c>
      <c r="BA331" s="183">
        <f>IFERROR(INDEX($V$79:$V$107,MATCH('backend (Ikke rør)'!$AD331,$Q$79:$Q$107,0)),"")</f>
        <v>0</v>
      </c>
      <c r="BB331" s="183">
        <f>IFERROR(INDEX($W$79:$W$107,MATCH('backend (Ikke rør)'!$AD331,$Q$79:$Q$107,0)),"")</f>
        <v>0</v>
      </c>
      <c r="BC331" s="188" t="b">
        <f t="shared" si="6"/>
        <v>0</v>
      </c>
    </row>
    <row r="332" spans="26:55" x14ac:dyDescent="0.25">
      <c r="Z332" s="186">
        <v>349</v>
      </c>
      <c r="AA332" s="191"/>
      <c r="AB332" s="191"/>
      <c r="AC332" s="191"/>
      <c r="AD332" s="191"/>
      <c r="AE332" s="191"/>
      <c r="AF332" s="191"/>
      <c r="AG332" s="191"/>
      <c r="AH332" s="191"/>
      <c r="AI332" s="191"/>
      <c r="AJ332" s="191"/>
      <c r="AK332" s="191"/>
      <c r="AL332" s="191"/>
      <c r="AM332" s="191"/>
      <c r="AN332" s="191"/>
      <c r="AO332" s="191"/>
      <c r="AP332" s="191"/>
      <c r="AQ332" s="191"/>
      <c r="AR332" s="191"/>
      <c r="AS332" s="191"/>
      <c r="AT332" s="191"/>
      <c r="AU332" s="191"/>
      <c r="AV332" s="183" t="str">
        <f>IFERROR(INDEX(prosjekttema_og_tittel[tema inngår i prosjektsøknad],MATCH(AD332,prosjekttema_og_tittel[rowId - prosjekttema],0)),"")</f>
        <v/>
      </c>
      <c r="AW332" s="183" t="str">
        <f>IFERROR(INDEX(prosjekttema_og_tittel[prosjekttema inngår i prosjektsøknad som har fått innvilgede midler],MATCH(AD332,prosjekttema_og_tittel[rowId - prosjekttema],0)),"")</f>
        <v/>
      </c>
      <c r="AX332" s="200" t="str">
        <f>IFERROR(INDEX($T$13:$T$76,MATCH('backend (Ikke rør)'!$AD332,$Q$13:$Q$76,0)),"")</f>
        <v>Måloppnåelse (antall ansatte)</v>
      </c>
      <c r="AY332" s="200">
        <f>IFERROR(INDEX($U$13:$U$76,MATCH('backend (Ikke rør)'!$AD332,$Q$13:$Q$76,0)),"")</f>
        <v>0</v>
      </c>
      <c r="AZ332" s="200">
        <f>IFERROR(INDEX($V$13:$V$76,MATCH('backend (Ikke rør)'!$AD332,$Q$13:$Q$76,0)),"")</f>
        <v>0</v>
      </c>
      <c r="BA332" s="183">
        <f>IFERROR(INDEX($V$79:$V$107,MATCH('backend (Ikke rør)'!$AD332,$Q$79:$Q$107,0)),"")</f>
        <v>0</v>
      </c>
      <c r="BB332" s="183">
        <f>IFERROR(INDEX($W$79:$W$107,MATCH('backend (Ikke rør)'!$AD332,$Q$79:$Q$107,0)),"")</f>
        <v>0</v>
      </c>
      <c r="BC332" s="188" t="b">
        <f t="shared" si="6"/>
        <v>0</v>
      </c>
    </row>
    <row r="333" spans="26:55" x14ac:dyDescent="0.25">
      <c r="Z333" s="186">
        <v>350</v>
      </c>
      <c r="AA333" s="191"/>
      <c r="AB333" s="191"/>
      <c r="AC333" s="191"/>
      <c r="AD333" s="191"/>
      <c r="AE333" s="191"/>
      <c r="AF333" s="191"/>
      <c r="AG333" s="191"/>
      <c r="AH333" s="191"/>
      <c r="AI333" s="191"/>
      <c r="AJ333" s="191"/>
      <c r="AK333" s="191"/>
      <c r="AL333" s="191"/>
      <c r="AM333" s="191"/>
      <c r="AN333" s="191"/>
      <c r="AO333" s="191"/>
      <c r="AP333" s="191"/>
      <c r="AQ333" s="191"/>
      <c r="AR333" s="191"/>
      <c r="AS333" s="191"/>
      <c r="AT333" s="191"/>
      <c r="AU333" s="191"/>
      <c r="AV333" s="183" t="str">
        <f>IFERROR(INDEX(prosjekttema_og_tittel[tema inngår i prosjektsøknad],MATCH(AD333,prosjekttema_og_tittel[rowId - prosjekttema],0)),"")</f>
        <v/>
      </c>
      <c r="AW333" s="183" t="str">
        <f>IFERROR(INDEX(prosjekttema_og_tittel[prosjekttema inngår i prosjektsøknad som har fått innvilgede midler],MATCH(AD333,prosjekttema_og_tittel[rowId - prosjekttema],0)),"")</f>
        <v/>
      </c>
      <c r="AX333" s="200" t="str">
        <f>IFERROR(INDEX($T$13:$T$76,MATCH('backend (Ikke rør)'!$AD333,$Q$13:$Q$76,0)),"")</f>
        <v>Måloppnåelse (antall ansatte)</v>
      </c>
      <c r="AY333" s="200">
        <f>IFERROR(INDEX($U$13:$U$76,MATCH('backend (Ikke rør)'!$AD333,$Q$13:$Q$76,0)),"")</f>
        <v>0</v>
      </c>
      <c r="AZ333" s="200">
        <f>IFERROR(INDEX($V$13:$V$76,MATCH('backend (Ikke rør)'!$AD333,$Q$13:$Q$76,0)),"")</f>
        <v>0</v>
      </c>
      <c r="BA333" s="183">
        <f>IFERROR(INDEX($V$79:$V$107,MATCH('backend (Ikke rør)'!$AD333,$Q$79:$Q$107,0)),"")</f>
        <v>0</v>
      </c>
      <c r="BB333" s="183">
        <f>IFERROR(INDEX($W$79:$W$107,MATCH('backend (Ikke rør)'!$AD333,$Q$79:$Q$107,0)),"")</f>
        <v>0</v>
      </c>
      <c r="BC333" s="188" t="b">
        <f t="shared" si="6"/>
        <v>0</v>
      </c>
    </row>
    <row r="334" spans="26:55" x14ac:dyDescent="0.25">
      <c r="Z334" s="186">
        <v>351</v>
      </c>
      <c r="AA334" s="191"/>
      <c r="AB334" s="191"/>
      <c r="AC334" s="191"/>
      <c r="AD334" s="191"/>
      <c r="AE334" s="191"/>
      <c r="AF334" s="191"/>
      <c r="AG334" s="191"/>
      <c r="AH334" s="191"/>
      <c r="AI334" s="191"/>
      <c r="AJ334" s="191"/>
      <c r="AK334" s="191"/>
      <c r="AL334" s="191"/>
      <c r="AM334" s="191"/>
      <c r="AN334" s="191"/>
      <c r="AO334" s="191"/>
      <c r="AP334" s="191"/>
      <c r="AQ334" s="191"/>
      <c r="AR334" s="191"/>
      <c r="AS334" s="191"/>
      <c r="AT334" s="191"/>
      <c r="AU334" s="191"/>
      <c r="AV334" s="183" t="str">
        <f>IFERROR(INDEX(prosjekttema_og_tittel[tema inngår i prosjektsøknad],MATCH(AD334,prosjekttema_og_tittel[rowId - prosjekttema],0)),"")</f>
        <v/>
      </c>
      <c r="AW334" s="183" t="str">
        <f>IFERROR(INDEX(prosjekttema_og_tittel[prosjekttema inngår i prosjektsøknad som har fått innvilgede midler],MATCH(AD334,prosjekttema_og_tittel[rowId - prosjekttema],0)),"")</f>
        <v/>
      </c>
      <c r="AX334" s="200" t="str">
        <f>IFERROR(INDEX($T$13:$T$76,MATCH('backend (Ikke rør)'!$AD334,$Q$13:$Q$76,0)),"")</f>
        <v>Måloppnåelse (antall ansatte)</v>
      </c>
      <c r="AY334" s="200">
        <f>IFERROR(INDEX($U$13:$U$76,MATCH('backend (Ikke rør)'!$AD334,$Q$13:$Q$76,0)),"")</f>
        <v>0</v>
      </c>
      <c r="AZ334" s="200">
        <f>IFERROR(INDEX($V$13:$V$76,MATCH('backend (Ikke rør)'!$AD334,$Q$13:$Q$76,0)),"")</f>
        <v>0</v>
      </c>
      <c r="BA334" s="183">
        <f>IFERROR(INDEX($V$79:$V$107,MATCH('backend (Ikke rør)'!$AD334,$Q$79:$Q$107,0)),"")</f>
        <v>0</v>
      </c>
      <c r="BB334" s="183">
        <f>IFERROR(INDEX($W$79:$W$107,MATCH('backend (Ikke rør)'!$AD334,$Q$79:$Q$107,0)),"")</f>
        <v>0</v>
      </c>
      <c r="BC334" s="188" t="b">
        <f t="shared" si="6"/>
        <v>0</v>
      </c>
    </row>
    <row r="335" spans="26:55" x14ac:dyDescent="0.25">
      <c r="Z335" s="186">
        <v>352</v>
      </c>
      <c r="AA335" s="191"/>
      <c r="AB335" s="191"/>
      <c r="AC335" s="191"/>
      <c r="AD335" s="191"/>
      <c r="AE335" s="191"/>
      <c r="AF335" s="191"/>
      <c r="AG335" s="191"/>
      <c r="AH335" s="191"/>
      <c r="AI335" s="191"/>
      <c r="AJ335" s="191"/>
      <c r="AK335" s="191"/>
      <c r="AL335" s="191"/>
      <c r="AM335" s="191"/>
      <c r="AN335" s="191"/>
      <c r="AO335" s="191"/>
      <c r="AP335" s="191"/>
      <c r="AQ335" s="191"/>
      <c r="AR335" s="191"/>
      <c r="AS335" s="191"/>
      <c r="AT335" s="191"/>
      <c r="AU335" s="191"/>
      <c r="AV335" s="183" t="str">
        <f>IFERROR(INDEX(prosjekttema_og_tittel[tema inngår i prosjektsøknad],MATCH(AD335,prosjekttema_og_tittel[rowId - prosjekttema],0)),"")</f>
        <v/>
      </c>
      <c r="AW335" s="183" t="str">
        <f>IFERROR(INDEX(prosjekttema_og_tittel[prosjekttema inngår i prosjektsøknad som har fått innvilgede midler],MATCH(AD335,prosjekttema_og_tittel[rowId - prosjekttema],0)),"")</f>
        <v/>
      </c>
      <c r="AX335" s="200" t="str">
        <f>IFERROR(INDEX($T$13:$T$76,MATCH('backend (Ikke rør)'!$AD335,$Q$13:$Q$76,0)),"")</f>
        <v>Måloppnåelse (antall ansatte)</v>
      </c>
      <c r="AY335" s="200">
        <f>IFERROR(INDEX($U$13:$U$76,MATCH('backend (Ikke rør)'!$AD335,$Q$13:$Q$76,0)),"")</f>
        <v>0</v>
      </c>
      <c r="AZ335" s="200">
        <f>IFERROR(INDEX($V$13:$V$76,MATCH('backend (Ikke rør)'!$AD335,$Q$13:$Q$76,0)),"")</f>
        <v>0</v>
      </c>
      <c r="BA335" s="183">
        <f>IFERROR(INDEX($V$79:$V$107,MATCH('backend (Ikke rør)'!$AD335,$Q$79:$Q$107,0)),"")</f>
        <v>0</v>
      </c>
      <c r="BB335" s="183">
        <f>IFERROR(INDEX($W$79:$W$107,MATCH('backend (Ikke rør)'!$AD335,$Q$79:$Q$107,0)),"")</f>
        <v>0</v>
      </c>
      <c r="BC335" s="188" t="b">
        <f t="shared" si="6"/>
        <v>0</v>
      </c>
    </row>
    <row r="336" spans="26:55" x14ac:dyDescent="0.25">
      <c r="Z336" s="186">
        <v>353</v>
      </c>
      <c r="AA336" s="191"/>
      <c r="AB336" s="191"/>
      <c r="AC336" s="191"/>
      <c r="AD336" s="191"/>
      <c r="AE336" s="191"/>
      <c r="AF336" s="191"/>
      <c r="AG336" s="191"/>
      <c r="AH336" s="191"/>
      <c r="AI336" s="191"/>
      <c r="AJ336" s="191"/>
      <c r="AK336" s="191"/>
      <c r="AL336" s="191"/>
      <c r="AM336" s="191"/>
      <c r="AN336" s="191"/>
      <c r="AO336" s="191"/>
      <c r="AP336" s="191"/>
      <c r="AQ336" s="191"/>
      <c r="AR336" s="191"/>
      <c r="AS336" s="191"/>
      <c r="AT336" s="191"/>
      <c r="AU336" s="191"/>
      <c r="AV336" s="183" t="str">
        <f>IFERROR(INDEX(prosjekttema_og_tittel[tema inngår i prosjektsøknad],MATCH(AD336,prosjekttema_og_tittel[rowId - prosjekttema],0)),"")</f>
        <v/>
      </c>
      <c r="AW336" s="183" t="str">
        <f>IFERROR(INDEX(prosjekttema_og_tittel[prosjekttema inngår i prosjektsøknad som har fått innvilgede midler],MATCH(AD336,prosjekttema_og_tittel[rowId - prosjekttema],0)),"")</f>
        <v/>
      </c>
      <c r="AX336" s="200" t="str">
        <f>IFERROR(INDEX($T$13:$T$76,MATCH('backend (Ikke rør)'!$AD336,$Q$13:$Q$76,0)),"")</f>
        <v>Måloppnåelse (antall ansatte)</v>
      </c>
      <c r="AY336" s="200">
        <f>IFERROR(INDEX($U$13:$U$76,MATCH('backend (Ikke rør)'!$AD336,$Q$13:$Q$76,0)),"")</f>
        <v>0</v>
      </c>
      <c r="AZ336" s="200">
        <f>IFERROR(INDEX($V$13:$V$76,MATCH('backend (Ikke rør)'!$AD336,$Q$13:$Q$76,0)),"")</f>
        <v>0</v>
      </c>
      <c r="BA336" s="183">
        <f>IFERROR(INDEX($V$79:$V$107,MATCH('backend (Ikke rør)'!$AD336,$Q$79:$Q$107,0)),"")</f>
        <v>0</v>
      </c>
      <c r="BB336" s="183">
        <f>IFERROR(INDEX($W$79:$W$107,MATCH('backend (Ikke rør)'!$AD336,$Q$79:$Q$107,0)),"")</f>
        <v>0</v>
      </c>
      <c r="BC336" s="188" t="b">
        <f t="shared" si="6"/>
        <v>0</v>
      </c>
    </row>
    <row r="337" spans="26:55" x14ac:dyDescent="0.25">
      <c r="Z337" s="186">
        <v>354</v>
      </c>
      <c r="AA337" s="191"/>
      <c r="AB337" s="191"/>
      <c r="AC337" s="191"/>
      <c r="AD337" s="191"/>
      <c r="AE337" s="191"/>
      <c r="AF337" s="191"/>
      <c r="AG337" s="191"/>
      <c r="AH337" s="191"/>
      <c r="AI337" s="191"/>
      <c r="AJ337" s="191"/>
      <c r="AK337" s="191"/>
      <c r="AL337" s="191"/>
      <c r="AM337" s="191"/>
      <c r="AN337" s="191"/>
      <c r="AO337" s="191"/>
      <c r="AP337" s="191"/>
      <c r="AQ337" s="191"/>
      <c r="AR337" s="191"/>
      <c r="AS337" s="191"/>
      <c r="AT337" s="191"/>
      <c r="AU337" s="191"/>
      <c r="AV337" s="183" t="str">
        <f>IFERROR(INDEX(prosjekttema_og_tittel[tema inngår i prosjektsøknad],MATCH(AD337,prosjekttema_og_tittel[rowId - prosjekttema],0)),"")</f>
        <v/>
      </c>
      <c r="AW337" s="183" t="str">
        <f>IFERROR(INDEX(prosjekttema_og_tittel[prosjekttema inngår i prosjektsøknad som har fått innvilgede midler],MATCH(AD337,prosjekttema_og_tittel[rowId - prosjekttema],0)),"")</f>
        <v/>
      </c>
      <c r="AX337" s="200" t="str">
        <f>IFERROR(INDEX($T$13:$T$76,MATCH('backend (Ikke rør)'!$AD337,$Q$13:$Q$76,0)),"")</f>
        <v>Måloppnåelse (antall ansatte)</v>
      </c>
      <c r="AY337" s="200">
        <f>IFERROR(INDEX($U$13:$U$76,MATCH('backend (Ikke rør)'!$AD337,$Q$13:$Q$76,0)),"")</f>
        <v>0</v>
      </c>
      <c r="AZ337" s="200">
        <f>IFERROR(INDEX($V$13:$V$76,MATCH('backend (Ikke rør)'!$AD337,$Q$13:$Q$76,0)),"")</f>
        <v>0</v>
      </c>
      <c r="BA337" s="183">
        <f>IFERROR(INDEX($V$79:$V$107,MATCH('backend (Ikke rør)'!$AD337,$Q$79:$Q$107,0)),"")</f>
        <v>0</v>
      </c>
      <c r="BB337" s="183">
        <f>IFERROR(INDEX($W$79:$W$107,MATCH('backend (Ikke rør)'!$AD337,$Q$79:$Q$107,0)),"")</f>
        <v>0</v>
      </c>
      <c r="BC337" s="188" t="b">
        <f t="shared" si="6"/>
        <v>0</v>
      </c>
    </row>
    <row r="338" spans="26:55" x14ac:dyDescent="0.25">
      <c r="Z338" s="186">
        <v>355</v>
      </c>
      <c r="AA338" s="191"/>
      <c r="AB338" s="191"/>
      <c r="AC338" s="191"/>
      <c r="AD338" s="191"/>
      <c r="AE338" s="191"/>
      <c r="AF338" s="191"/>
      <c r="AG338" s="191"/>
      <c r="AH338" s="191"/>
      <c r="AI338" s="191"/>
      <c r="AJ338" s="191"/>
      <c r="AK338" s="191"/>
      <c r="AL338" s="191"/>
      <c r="AM338" s="191"/>
      <c r="AN338" s="191"/>
      <c r="AO338" s="191"/>
      <c r="AP338" s="191"/>
      <c r="AQ338" s="191"/>
      <c r="AR338" s="191"/>
      <c r="AS338" s="191"/>
      <c r="AT338" s="191"/>
      <c r="AU338" s="191"/>
      <c r="AV338" s="183" t="str">
        <f>IFERROR(INDEX(prosjekttema_og_tittel[tema inngår i prosjektsøknad],MATCH(AD338,prosjekttema_og_tittel[rowId - prosjekttema],0)),"")</f>
        <v/>
      </c>
      <c r="AW338" s="183" t="str">
        <f>IFERROR(INDEX(prosjekttema_og_tittel[prosjekttema inngår i prosjektsøknad som har fått innvilgede midler],MATCH(AD338,prosjekttema_og_tittel[rowId - prosjekttema],0)),"")</f>
        <v/>
      </c>
      <c r="AX338" s="200" t="str">
        <f>IFERROR(INDEX($T$13:$T$76,MATCH('backend (Ikke rør)'!$AD338,$Q$13:$Q$76,0)),"")</f>
        <v>Måloppnåelse (antall ansatte)</v>
      </c>
      <c r="AY338" s="200">
        <f>IFERROR(INDEX($U$13:$U$76,MATCH('backend (Ikke rør)'!$AD338,$Q$13:$Q$76,0)),"")</f>
        <v>0</v>
      </c>
      <c r="AZ338" s="200">
        <f>IFERROR(INDEX($V$13:$V$76,MATCH('backend (Ikke rør)'!$AD338,$Q$13:$Q$76,0)),"")</f>
        <v>0</v>
      </c>
      <c r="BA338" s="183">
        <f>IFERROR(INDEX($V$79:$V$107,MATCH('backend (Ikke rør)'!$AD338,$Q$79:$Q$107,0)),"")</f>
        <v>0</v>
      </c>
      <c r="BB338" s="183">
        <f>IFERROR(INDEX($W$79:$W$107,MATCH('backend (Ikke rør)'!$AD338,$Q$79:$Q$107,0)),"")</f>
        <v>0</v>
      </c>
      <c r="BC338" s="188" t="b">
        <f t="shared" si="6"/>
        <v>0</v>
      </c>
    </row>
    <row r="339" spans="26:55" x14ac:dyDescent="0.25">
      <c r="Z339" s="186">
        <v>356</v>
      </c>
      <c r="AA339" s="191"/>
      <c r="AB339" s="191"/>
      <c r="AC339" s="191"/>
      <c r="AD339" s="191"/>
      <c r="AE339" s="191"/>
      <c r="AF339" s="191"/>
      <c r="AG339" s="191"/>
      <c r="AH339" s="191"/>
      <c r="AI339" s="191"/>
      <c r="AJ339" s="191"/>
      <c r="AK339" s="191"/>
      <c r="AL339" s="191"/>
      <c r="AM339" s="191"/>
      <c r="AN339" s="191"/>
      <c r="AO339" s="191"/>
      <c r="AP339" s="191"/>
      <c r="AQ339" s="191"/>
      <c r="AR339" s="191"/>
      <c r="AS339" s="191"/>
      <c r="AT339" s="191"/>
      <c r="AU339" s="191"/>
      <c r="AV339" s="183" t="str">
        <f>IFERROR(INDEX(prosjekttema_og_tittel[tema inngår i prosjektsøknad],MATCH(AD339,prosjekttema_og_tittel[rowId - prosjekttema],0)),"")</f>
        <v/>
      </c>
      <c r="AW339" s="183" t="str">
        <f>IFERROR(INDEX(prosjekttema_og_tittel[prosjekttema inngår i prosjektsøknad som har fått innvilgede midler],MATCH(AD339,prosjekttema_og_tittel[rowId - prosjekttema],0)),"")</f>
        <v/>
      </c>
      <c r="AX339" s="200" t="str">
        <f>IFERROR(INDEX($T$13:$T$76,MATCH('backend (Ikke rør)'!$AD339,$Q$13:$Q$76,0)),"")</f>
        <v>Måloppnåelse (antall ansatte)</v>
      </c>
      <c r="AY339" s="200">
        <f>IFERROR(INDEX($U$13:$U$76,MATCH('backend (Ikke rør)'!$AD339,$Q$13:$Q$76,0)),"")</f>
        <v>0</v>
      </c>
      <c r="AZ339" s="200">
        <f>IFERROR(INDEX($V$13:$V$76,MATCH('backend (Ikke rør)'!$AD339,$Q$13:$Q$76,0)),"")</f>
        <v>0</v>
      </c>
      <c r="BA339" s="183">
        <f>IFERROR(INDEX($V$79:$V$107,MATCH('backend (Ikke rør)'!$AD339,$Q$79:$Q$107,0)),"")</f>
        <v>0</v>
      </c>
      <c r="BB339" s="183">
        <f>IFERROR(INDEX($W$79:$W$107,MATCH('backend (Ikke rør)'!$AD339,$Q$79:$Q$107,0)),"")</f>
        <v>0</v>
      </c>
      <c r="BC339" s="188" t="b">
        <f t="shared" si="6"/>
        <v>0</v>
      </c>
    </row>
    <row r="340" spans="26:55" x14ac:dyDescent="0.25">
      <c r="Z340" s="186">
        <v>357</v>
      </c>
      <c r="AA340" s="191"/>
      <c r="AB340" s="191"/>
      <c r="AC340" s="191"/>
      <c r="AD340" s="191"/>
      <c r="AE340" s="191"/>
      <c r="AF340" s="191"/>
      <c r="AG340" s="191"/>
      <c r="AH340" s="191"/>
      <c r="AI340" s="191"/>
      <c r="AJ340" s="191"/>
      <c r="AK340" s="191"/>
      <c r="AL340" s="191"/>
      <c r="AM340" s="191"/>
      <c r="AN340" s="191"/>
      <c r="AO340" s="191"/>
      <c r="AP340" s="191"/>
      <c r="AQ340" s="191"/>
      <c r="AR340" s="191"/>
      <c r="AS340" s="191"/>
      <c r="AT340" s="191"/>
      <c r="AU340" s="191"/>
      <c r="AV340" s="183" t="str">
        <f>IFERROR(INDEX(prosjekttema_og_tittel[tema inngår i prosjektsøknad],MATCH(AD340,prosjekttema_og_tittel[rowId - prosjekttema],0)),"")</f>
        <v/>
      </c>
      <c r="AW340" s="183" t="str">
        <f>IFERROR(INDEX(prosjekttema_og_tittel[prosjekttema inngår i prosjektsøknad som har fått innvilgede midler],MATCH(AD340,prosjekttema_og_tittel[rowId - prosjekttema],0)),"")</f>
        <v/>
      </c>
      <c r="AX340" s="200" t="str">
        <f>IFERROR(INDEX($T$13:$T$76,MATCH('backend (Ikke rør)'!$AD340,$Q$13:$Q$76,0)),"")</f>
        <v>Måloppnåelse (antall ansatte)</v>
      </c>
      <c r="AY340" s="200">
        <f>IFERROR(INDEX($U$13:$U$76,MATCH('backend (Ikke rør)'!$AD340,$Q$13:$Q$76,0)),"")</f>
        <v>0</v>
      </c>
      <c r="AZ340" s="200">
        <f>IFERROR(INDEX($V$13:$V$76,MATCH('backend (Ikke rør)'!$AD340,$Q$13:$Q$76,0)),"")</f>
        <v>0</v>
      </c>
      <c r="BA340" s="183">
        <f>IFERROR(INDEX($V$79:$V$107,MATCH('backend (Ikke rør)'!$AD340,$Q$79:$Q$107,0)),"")</f>
        <v>0</v>
      </c>
      <c r="BB340" s="183">
        <f>IFERROR(INDEX($W$79:$W$107,MATCH('backend (Ikke rør)'!$AD340,$Q$79:$Q$107,0)),"")</f>
        <v>0</v>
      </c>
      <c r="BC340" s="188" t="b">
        <f t="shared" si="6"/>
        <v>0</v>
      </c>
    </row>
    <row r="341" spans="26:55" x14ac:dyDescent="0.25">
      <c r="Z341" s="186">
        <v>358</v>
      </c>
      <c r="AA341" s="191"/>
      <c r="AB341" s="191"/>
      <c r="AC341" s="191"/>
      <c r="AD341" s="191"/>
      <c r="AE341" s="191"/>
      <c r="AF341" s="191"/>
      <c r="AG341" s="191"/>
      <c r="AH341" s="191"/>
      <c r="AI341" s="191"/>
      <c r="AJ341" s="191"/>
      <c r="AK341" s="191"/>
      <c r="AL341" s="191"/>
      <c r="AM341" s="191"/>
      <c r="AN341" s="191"/>
      <c r="AO341" s="191"/>
      <c r="AP341" s="191"/>
      <c r="AQ341" s="191"/>
      <c r="AR341" s="191"/>
      <c r="AS341" s="191"/>
      <c r="AT341" s="191"/>
      <c r="AU341" s="191"/>
      <c r="AV341" s="183" t="str">
        <f>IFERROR(INDEX(prosjekttema_og_tittel[tema inngår i prosjektsøknad],MATCH(AD341,prosjekttema_og_tittel[rowId - prosjekttema],0)),"")</f>
        <v/>
      </c>
      <c r="AW341" s="183" t="str">
        <f>IFERROR(INDEX(prosjekttema_og_tittel[prosjekttema inngår i prosjektsøknad som har fått innvilgede midler],MATCH(AD341,prosjekttema_og_tittel[rowId - prosjekttema],0)),"")</f>
        <v/>
      </c>
      <c r="AX341" s="200" t="str">
        <f>IFERROR(INDEX($T$13:$T$76,MATCH('backend (Ikke rør)'!$AD341,$Q$13:$Q$76,0)),"")</f>
        <v>Måloppnåelse (antall ansatte)</v>
      </c>
      <c r="AY341" s="200">
        <f>IFERROR(INDEX($U$13:$U$76,MATCH('backend (Ikke rør)'!$AD341,$Q$13:$Q$76,0)),"")</f>
        <v>0</v>
      </c>
      <c r="AZ341" s="200">
        <f>IFERROR(INDEX($V$13:$V$76,MATCH('backend (Ikke rør)'!$AD341,$Q$13:$Q$76,0)),"")</f>
        <v>0</v>
      </c>
      <c r="BA341" s="183">
        <f>IFERROR(INDEX($V$79:$V$107,MATCH('backend (Ikke rør)'!$AD341,$Q$79:$Q$107,0)),"")</f>
        <v>0</v>
      </c>
      <c r="BB341" s="183">
        <f>IFERROR(INDEX($W$79:$W$107,MATCH('backend (Ikke rør)'!$AD341,$Q$79:$Q$107,0)),"")</f>
        <v>0</v>
      </c>
      <c r="BC341" s="188" t="b">
        <f t="shared" si="6"/>
        <v>0</v>
      </c>
    </row>
    <row r="342" spans="26:55" x14ac:dyDescent="0.25">
      <c r="Z342" s="186">
        <v>359</v>
      </c>
      <c r="AA342" s="191"/>
      <c r="AB342" s="191"/>
      <c r="AC342" s="191"/>
      <c r="AD342" s="191"/>
      <c r="AE342" s="191"/>
      <c r="AF342" s="191"/>
      <c r="AG342" s="191"/>
      <c r="AH342" s="191"/>
      <c r="AI342" s="191"/>
      <c r="AJ342" s="191"/>
      <c r="AK342" s="191"/>
      <c r="AL342" s="191"/>
      <c r="AM342" s="191"/>
      <c r="AN342" s="191"/>
      <c r="AO342" s="191"/>
      <c r="AP342" s="191"/>
      <c r="AQ342" s="191"/>
      <c r="AR342" s="191"/>
      <c r="AS342" s="191"/>
      <c r="AT342" s="191"/>
      <c r="AU342" s="191"/>
      <c r="AV342" s="183" t="str">
        <f>IFERROR(INDEX(prosjekttema_og_tittel[tema inngår i prosjektsøknad],MATCH(AD342,prosjekttema_og_tittel[rowId - prosjekttema],0)),"")</f>
        <v/>
      </c>
      <c r="AW342" s="183" t="str">
        <f>IFERROR(INDEX(prosjekttema_og_tittel[prosjekttema inngår i prosjektsøknad som har fått innvilgede midler],MATCH(AD342,prosjekttema_og_tittel[rowId - prosjekttema],0)),"")</f>
        <v/>
      </c>
      <c r="AX342" s="200" t="str">
        <f>IFERROR(INDEX($T$13:$T$76,MATCH('backend (Ikke rør)'!$AD342,$Q$13:$Q$76,0)),"")</f>
        <v>Måloppnåelse (antall ansatte)</v>
      </c>
      <c r="AY342" s="200">
        <f>IFERROR(INDEX($U$13:$U$76,MATCH('backend (Ikke rør)'!$AD342,$Q$13:$Q$76,0)),"")</f>
        <v>0</v>
      </c>
      <c r="AZ342" s="200">
        <f>IFERROR(INDEX($V$13:$V$76,MATCH('backend (Ikke rør)'!$AD342,$Q$13:$Q$76,0)),"")</f>
        <v>0</v>
      </c>
      <c r="BA342" s="183">
        <f>IFERROR(INDEX($V$79:$V$107,MATCH('backend (Ikke rør)'!$AD342,$Q$79:$Q$107,0)),"")</f>
        <v>0</v>
      </c>
      <c r="BB342" s="183">
        <f>IFERROR(INDEX($W$79:$W$107,MATCH('backend (Ikke rør)'!$AD342,$Q$79:$Q$107,0)),"")</f>
        <v>0</v>
      </c>
      <c r="BC342" s="188" t="b">
        <f t="shared" ref="BC342:BC405" si="7">NOT(ISBLANK(AA342))</f>
        <v>0</v>
      </c>
    </row>
    <row r="343" spans="26:55" x14ac:dyDescent="0.25">
      <c r="Z343" s="186">
        <v>360</v>
      </c>
      <c r="AA343" s="191"/>
      <c r="AB343" s="191"/>
      <c r="AC343" s="191"/>
      <c r="AD343" s="191"/>
      <c r="AE343" s="191"/>
      <c r="AF343" s="191"/>
      <c r="AG343" s="191"/>
      <c r="AH343" s="191"/>
      <c r="AI343" s="191"/>
      <c r="AJ343" s="191"/>
      <c r="AK343" s="191"/>
      <c r="AL343" s="191"/>
      <c r="AM343" s="191"/>
      <c r="AN343" s="191"/>
      <c r="AO343" s="191"/>
      <c r="AP343" s="191"/>
      <c r="AQ343" s="191"/>
      <c r="AR343" s="191"/>
      <c r="AS343" s="191"/>
      <c r="AT343" s="191"/>
      <c r="AU343" s="191"/>
      <c r="AV343" s="183" t="str">
        <f>IFERROR(INDEX(prosjekttema_og_tittel[tema inngår i prosjektsøknad],MATCH(AD343,prosjekttema_og_tittel[rowId - prosjekttema],0)),"")</f>
        <v/>
      </c>
      <c r="AW343" s="183" t="str">
        <f>IFERROR(INDEX(prosjekttema_og_tittel[prosjekttema inngår i prosjektsøknad som har fått innvilgede midler],MATCH(AD343,prosjekttema_og_tittel[rowId - prosjekttema],0)),"")</f>
        <v/>
      </c>
      <c r="AX343" s="200" t="str">
        <f>IFERROR(INDEX($T$13:$T$76,MATCH('backend (Ikke rør)'!$AD343,$Q$13:$Q$76,0)),"")</f>
        <v>Måloppnåelse (antall ansatte)</v>
      </c>
      <c r="AY343" s="200">
        <f>IFERROR(INDEX($U$13:$U$76,MATCH('backend (Ikke rør)'!$AD343,$Q$13:$Q$76,0)),"")</f>
        <v>0</v>
      </c>
      <c r="AZ343" s="200">
        <f>IFERROR(INDEX($V$13:$V$76,MATCH('backend (Ikke rør)'!$AD343,$Q$13:$Q$76,0)),"")</f>
        <v>0</v>
      </c>
      <c r="BA343" s="183">
        <f>IFERROR(INDEX($V$79:$V$107,MATCH('backend (Ikke rør)'!$AD343,$Q$79:$Q$107,0)),"")</f>
        <v>0</v>
      </c>
      <c r="BB343" s="183">
        <f>IFERROR(INDEX($W$79:$W$107,MATCH('backend (Ikke rør)'!$AD343,$Q$79:$Q$107,0)),"")</f>
        <v>0</v>
      </c>
      <c r="BC343" s="188" t="b">
        <f t="shared" si="7"/>
        <v>0</v>
      </c>
    </row>
    <row r="344" spans="26:55" x14ac:dyDescent="0.25">
      <c r="Z344" s="186">
        <v>361</v>
      </c>
      <c r="AA344" s="191"/>
      <c r="AB344" s="191"/>
      <c r="AC344" s="191"/>
      <c r="AD344" s="191"/>
      <c r="AE344" s="191"/>
      <c r="AF344" s="191"/>
      <c r="AG344" s="191"/>
      <c r="AH344" s="191"/>
      <c r="AI344" s="191"/>
      <c r="AJ344" s="191"/>
      <c r="AK344" s="191"/>
      <c r="AL344" s="191"/>
      <c r="AM344" s="191"/>
      <c r="AN344" s="191"/>
      <c r="AO344" s="191"/>
      <c r="AP344" s="191"/>
      <c r="AQ344" s="191"/>
      <c r="AR344" s="191"/>
      <c r="AS344" s="191"/>
      <c r="AT344" s="191"/>
      <c r="AU344" s="191"/>
      <c r="AV344" s="183" t="str">
        <f>IFERROR(INDEX(prosjekttema_og_tittel[tema inngår i prosjektsøknad],MATCH(AD344,prosjekttema_og_tittel[rowId - prosjekttema],0)),"")</f>
        <v/>
      </c>
      <c r="AW344" s="183" t="str">
        <f>IFERROR(INDEX(prosjekttema_og_tittel[prosjekttema inngår i prosjektsøknad som har fått innvilgede midler],MATCH(AD344,prosjekttema_og_tittel[rowId - prosjekttema],0)),"")</f>
        <v/>
      </c>
      <c r="AX344" s="200" t="str">
        <f>IFERROR(INDEX($T$13:$T$76,MATCH('backend (Ikke rør)'!$AD344,$Q$13:$Q$76,0)),"")</f>
        <v>Måloppnåelse (antall ansatte)</v>
      </c>
      <c r="AY344" s="200">
        <f>IFERROR(INDEX($U$13:$U$76,MATCH('backend (Ikke rør)'!$AD344,$Q$13:$Q$76,0)),"")</f>
        <v>0</v>
      </c>
      <c r="AZ344" s="200">
        <f>IFERROR(INDEX($V$13:$V$76,MATCH('backend (Ikke rør)'!$AD344,$Q$13:$Q$76,0)),"")</f>
        <v>0</v>
      </c>
      <c r="BA344" s="183">
        <f>IFERROR(INDEX($V$79:$V$107,MATCH('backend (Ikke rør)'!$AD344,$Q$79:$Q$107,0)),"")</f>
        <v>0</v>
      </c>
      <c r="BB344" s="183">
        <f>IFERROR(INDEX($W$79:$W$107,MATCH('backend (Ikke rør)'!$AD344,$Q$79:$Q$107,0)),"")</f>
        <v>0</v>
      </c>
      <c r="BC344" s="188" t="b">
        <f t="shared" si="7"/>
        <v>0</v>
      </c>
    </row>
    <row r="345" spans="26:55" x14ac:dyDescent="0.25">
      <c r="Z345" s="186">
        <v>362</v>
      </c>
      <c r="AA345" s="191"/>
      <c r="AB345" s="191"/>
      <c r="AC345" s="191"/>
      <c r="AD345" s="191"/>
      <c r="AE345" s="191"/>
      <c r="AF345" s="191"/>
      <c r="AG345" s="191"/>
      <c r="AH345" s="191"/>
      <c r="AI345" s="191"/>
      <c r="AJ345" s="191"/>
      <c r="AK345" s="191"/>
      <c r="AL345" s="191"/>
      <c r="AM345" s="191"/>
      <c r="AN345" s="191"/>
      <c r="AO345" s="191"/>
      <c r="AP345" s="191"/>
      <c r="AQ345" s="191"/>
      <c r="AR345" s="191"/>
      <c r="AS345" s="191"/>
      <c r="AT345" s="191"/>
      <c r="AU345" s="191"/>
      <c r="AV345" s="183" t="str">
        <f>IFERROR(INDEX(prosjekttema_og_tittel[tema inngår i prosjektsøknad],MATCH(AD345,prosjekttema_og_tittel[rowId - prosjekttema],0)),"")</f>
        <v/>
      </c>
      <c r="AW345" s="183" t="str">
        <f>IFERROR(INDEX(prosjekttema_og_tittel[prosjekttema inngår i prosjektsøknad som har fått innvilgede midler],MATCH(AD345,prosjekttema_og_tittel[rowId - prosjekttema],0)),"")</f>
        <v/>
      </c>
      <c r="AX345" s="200" t="str">
        <f>IFERROR(INDEX($T$13:$T$76,MATCH('backend (Ikke rør)'!$AD345,$Q$13:$Q$76,0)),"")</f>
        <v>Måloppnåelse (antall ansatte)</v>
      </c>
      <c r="AY345" s="200">
        <f>IFERROR(INDEX($U$13:$U$76,MATCH('backend (Ikke rør)'!$AD345,$Q$13:$Q$76,0)),"")</f>
        <v>0</v>
      </c>
      <c r="AZ345" s="200">
        <f>IFERROR(INDEX($V$13:$V$76,MATCH('backend (Ikke rør)'!$AD345,$Q$13:$Q$76,0)),"")</f>
        <v>0</v>
      </c>
      <c r="BA345" s="183">
        <f>IFERROR(INDEX($V$79:$V$107,MATCH('backend (Ikke rør)'!$AD345,$Q$79:$Q$107,0)),"")</f>
        <v>0</v>
      </c>
      <c r="BB345" s="183">
        <f>IFERROR(INDEX($W$79:$W$107,MATCH('backend (Ikke rør)'!$AD345,$Q$79:$Q$107,0)),"")</f>
        <v>0</v>
      </c>
      <c r="BC345" s="188" t="b">
        <f t="shared" si="7"/>
        <v>0</v>
      </c>
    </row>
    <row r="346" spans="26:55" x14ac:dyDescent="0.25">
      <c r="Z346" s="186">
        <v>363</v>
      </c>
      <c r="AA346" s="191"/>
      <c r="AB346" s="191"/>
      <c r="AC346" s="191"/>
      <c r="AD346" s="191"/>
      <c r="AE346" s="191"/>
      <c r="AF346" s="191"/>
      <c r="AG346" s="191"/>
      <c r="AH346" s="191"/>
      <c r="AI346" s="191"/>
      <c r="AJ346" s="191"/>
      <c r="AK346" s="191"/>
      <c r="AL346" s="191"/>
      <c r="AM346" s="191"/>
      <c r="AN346" s="191"/>
      <c r="AO346" s="191"/>
      <c r="AP346" s="191"/>
      <c r="AQ346" s="191"/>
      <c r="AR346" s="191"/>
      <c r="AS346" s="191"/>
      <c r="AT346" s="191"/>
      <c r="AU346" s="191"/>
      <c r="AV346" s="183" t="str">
        <f>IFERROR(INDEX(prosjekttema_og_tittel[tema inngår i prosjektsøknad],MATCH(AD346,prosjekttema_og_tittel[rowId - prosjekttema],0)),"")</f>
        <v/>
      </c>
      <c r="AW346" s="183" t="str">
        <f>IFERROR(INDEX(prosjekttema_og_tittel[prosjekttema inngår i prosjektsøknad som har fått innvilgede midler],MATCH(AD346,prosjekttema_og_tittel[rowId - prosjekttema],0)),"")</f>
        <v/>
      </c>
      <c r="AX346" s="200" t="str">
        <f>IFERROR(INDEX($T$13:$T$76,MATCH('backend (Ikke rør)'!$AD346,$Q$13:$Q$76,0)),"")</f>
        <v>Måloppnåelse (antall ansatte)</v>
      </c>
      <c r="AY346" s="200">
        <f>IFERROR(INDEX($U$13:$U$76,MATCH('backend (Ikke rør)'!$AD346,$Q$13:$Q$76,0)),"")</f>
        <v>0</v>
      </c>
      <c r="AZ346" s="200">
        <f>IFERROR(INDEX($V$13:$V$76,MATCH('backend (Ikke rør)'!$AD346,$Q$13:$Q$76,0)),"")</f>
        <v>0</v>
      </c>
      <c r="BA346" s="183">
        <f>IFERROR(INDEX($V$79:$V$107,MATCH('backend (Ikke rør)'!$AD346,$Q$79:$Q$107,0)),"")</f>
        <v>0</v>
      </c>
      <c r="BB346" s="183">
        <f>IFERROR(INDEX($W$79:$W$107,MATCH('backend (Ikke rør)'!$AD346,$Q$79:$Q$107,0)),"")</f>
        <v>0</v>
      </c>
      <c r="BC346" s="188" t="b">
        <f t="shared" si="7"/>
        <v>0</v>
      </c>
    </row>
    <row r="347" spans="26:55" x14ac:dyDescent="0.25">
      <c r="Z347" s="186">
        <v>364</v>
      </c>
      <c r="AA347" s="191"/>
      <c r="AB347" s="191"/>
      <c r="AC347" s="191"/>
      <c r="AD347" s="191"/>
      <c r="AE347" s="191"/>
      <c r="AF347" s="191"/>
      <c r="AG347" s="191"/>
      <c r="AH347" s="191"/>
      <c r="AI347" s="191"/>
      <c r="AJ347" s="191"/>
      <c r="AK347" s="191"/>
      <c r="AL347" s="191"/>
      <c r="AM347" s="191"/>
      <c r="AN347" s="191"/>
      <c r="AO347" s="191"/>
      <c r="AP347" s="191"/>
      <c r="AQ347" s="191"/>
      <c r="AR347" s="191"/>
      <c r="AS347" s="191"/>
      <c r="AT347" s="191"/>
      <c r="AU347" s="191"/>
      <c r="AV347" s="183" t="str">
        <f>IFERROR(INDEX(prosjekttema_og_tittel[tema inngår i prosjektsøknad],MATCH(AD347,prosjekttema_og_tittel[rowId - prosjekttema],0)),"")</f>
        <v/>
      </c>
      <c r="AW347" s="183" t="str">
        <f>IFERROR(INDEX(prosjekttema_og_tittel[prosjekttema inngår i prosjektsøknad som har fått innvilgede midler],MATCH(AD347,prosjekttema_og_tittel[rowId - prosjekttema],0)),"")</f>
        <v/>
      </c>
      <c r="AX347" s="200" t="str">
        <f>IFERROR(INDEX($T$13:$T$76,MATCH('backend (Ikke rør)'!$AD347,$Q$13:$Q$76,0)),"")</f>
        <v>Måloppnåelse (antall ansatte)</v>
      </c>
      <c r="AY347" s="200">
        <f>IFERROR(INDEX($U$13:$U$76,MATCH('backend (Ikke rør)'!$AD347,$Q$13:$Q$76,0)),"")</f>
        <v>0</v>
      </c>
      <c r="AZ347" s="200">
        <f>IFERROR(INDEX($V$13:$V$76,MATCH('backend (Ikke rør)'!$AD347,$Q$13:$Q$76,0)),"")</f>
        <v>0</v>
      </c>
      <c r="BA347" s="183">
        <f>IFERROR(INDEX($V$79:$V$107,MATCH('backend (Ikke rør)'!$AD347,$Q$79:$Q$107,0)),"")</f>
        <v>0</v>
      </c>
      <c r="BB347" s="183">
        <f>IFERROR(INDEX($W$79:$W$107,MATCH('backend (Ikke rør)'!$AD347,$Q$79:$Q$107,0)),"")</f>
        <v>0</v>
      </c>
      <c r="BC347" s="188" t="b">
        <f t="shared" si="7"/>
        <v>0</v>
      </c>
    </row>
    <row r="348" spans="26:55" x14ac:dyDescent="0.25">
      <c r="Z348" s="186">
        <v>365</v>
      </c>
      <c r="AA348" s="191"/>
      <c r="AB348" s="191"/>
      <c r="AC348" s="191"/>
      <c r="AD348" s="191"/>
      <c r="AE348" s="191"/>
      <c r="AF348" s="191"/>
      <c r="AG348" s="191"/>
      <c r="AH348" s="191"/>
      <c r="AI348" s="191"/>
      <c r="AJ348" s="191"/>
      <c r="AK348" s="191"/>
      <c r="AL348" s="191"/>
      <c r="AM348" s="191"/>
      <c r="AN348" s="191"/>
      <c r="AO348" s="191"/>
      <c r="AP348" s="191"/>
      <c r="AQ348" s="191"/>
      <c r="AR348" s="191"/>
      <c r="AS348" s="191"/>
      <c r="AT348" s="191"/>
      <c r="AU348" s="191"/>
      <c r="AV348" s="183" t="str">
        <f>IFERROR(INDEX(prosjekttema_og_tittel[tema inngår i prosjektsøknad],MATCH(AD348,prosjekttema_og_tittel[rowId - prosjekttema],0)),"")</f>
        <v/>
      </c>
      <c r="AW348" s="183" t="str">
        <f>IFERROR(INDEX(prosjekttema_og_tittel[prosjekttema inngår i prosjektsøknad som har fått innvilgede midler],MATCH(AD348,prosjekttema_og_tittel[rowId - prosjekttema],0)),"")</f>
        <v/>
      </c>
      <c r="AX348" s="200" t="str">
        <f>IFERROR(INDEX($T$13:$T$76,MATCH('backend (Ikke rør)'!$AD348,$Q$13:$Q$76,0)),"")</f>
        <v>Måloppnåelse (antall ansatte)</v>
      </c>
      <c r="AY348" s="200">
        <f>IFERROR(INDEX($U$13:$U$76,MATCH('backend (Ikke rør)'!$AD348,$Q$13:$Q$76,0)),"")</f>
        <v>0</v>
      </c>
      <c r="AZ348" s="200">
        <f>IFERROR(INDEX($V$13:$V$76,MATCH('backend (Ikke rør)'!$AD348,$Q$13:$Q$76,0)),"")</f>
        <v>0</v>
      </c>
      <c r="BA348" s="183">
        <f>IFERROR(INDEX($V$79:$V$107,MATCH('backend (Ikke rør)'!$AD348,$Q$79:$Q$107,0)),"")</f>
        <v>0</v>
      </c>
      <c r="BB348" s="183">
        <f>IFERROR(INDEX($W$79:$W$107,MATCH('backend (Ikke rør)'!$AD348,$Q$79:$Q$107,0)),"")</f>
        <v>0</v>
      </c>
      <c r="BC348" s="188" t="b">
        <f t="shared" si="7"/>
        <v>0</v>
      </c>
    </row>
    <row r="349" spans="26:55" x14ac:dyDescent="0.25">
      <c r="Z349" s="186">
        <v>366</v>
      </c>
      <c r="AA349" s="191"/>
      <c r="AB349" s="191"/>
      <c r="AC349" s="191"/>
      <c r="AD349" s="191"/>
      <c r="AE349" s="191"/>
      <c r="AF349" s="191"/>
      <c r="AG349" s="191"/>
      <c r="AH349" s="191"/>
      <c r="AI349" s="191"/>
      <c r="AJ349" s="191"/>
      <c r="AK349" s="191"/>
      <c r="AL349" s="191"/>
      <c r="AM349" s="191"/>
      <c r="AN349" s="191"/>
      <c r="AO349" s="191"/>
      <c r="AP349" s="191"/>
      <c r="AQ349" s="191"/>
      <c r="AR349" s="191"/>
      <c r="AS349" s="191"/>
      <c r="AT349" s="191"/>
      <c r="AU349" s="191"/>
      <c r="AV349" s="183" t="str">
        <f>IFERROR(INDEX(prosjekttema_og_tittel[tema inngår i prosjektsøknad],MATCH(AD349,prosjekttema_og_tittel[rowId - prosjekttema],0)),"")</f>
        <v/>
      </c>
      <c r="AW349" s="183" t="str">
        <f>IFERROR(INDEX(prosjekttema_og_tittel[prosjekttema inngår i prosjektsøknad som har fått innvilgede midler],MATCH(AD349,prosjekttema_og_tittel[rowId - prosjekttema],0)),"")</f>
        <v/>
      </c>
      <c r="AX349" s="200" t="str">
        <f>IFERROR(INDEX($T$13:$T$76,MATCH('backend (Ikke rør)'!$AD349,$Q$13:$Q$76,0)),"")</f>
        <v>Måloppnåelse (antall ansatte)</v>
      </c>
      <c r="AY349" s="200">
        <f>IFERROR(INDEX($U$13:$U$76,MATCH('backend (Ikke rør)'!$AD349,$Q$13:$Q$76,0)),"")</f>
        <v>0</v>
      </c>
      <c r="AZ349" s="200">
        <f>IFERROR(INDEX($V$13:$V$76,MATCH('backend (Ikke rør)'!$AD349,$Q$13:$Q$76,0)),"")</f>
        <v>0</v>
      </c>
      <c r="BA349" s="183">
        <f>IFERROR(INDEX($V$79:$V$107,MATCH('backend (Ikke rør)'!$AD349,$Q$79:$Q$107,0)),"")</f>
        <v>0</v>
      </c>
      <c r="BB349" s="183">
        <f>IFERROR(INDEX($W$79:$W$107,MATCH('backend (Ikke rør)'!$AD349,$Q$79:$Q$107,0)),"")</f>
        <v>0</v>
      </c>
      <c r="BC349" s="188" t="b">
        <f t="shared" si="7"/>
        <v>0</v>
      </c>
    </row>
    <row r="350" spans="26:55" x14ac:dyDescent="0.25">
      <c r="Z350" s="186">
        <v>367</v>
      </c>
      <c r="AA350" s="191"/>
      <c r="AB350" s="191"/>
      <c r="AC350" s="191"/>
      <c r="AD350" s="191"/>
      <c r="AE350" s="191"/>
      <c r="AF350" s="191"/>
      <c r="AG350" s="191"/>
      <c r="AH350" s="191"/>
      <c r="AI350" s="191"/>
      <c r="AJ350" s="191"/>
      <c r="AK350" s="191"/>
      <c r="AL350" s="191"/>
      <c r="AM350" s="191"/>
      <c r="AN350" s="191"/>
      <c r="AO350" s="191"/>
      <c r="AP350" s="191"/>
      <c r="AQ350" s="191"/>
      <c r="AR350" s="191"/>
      <c r="AS350" s="191"/>
      <c r="AT350" s="191"/>
      <c r="AU350" s="191"/>
      <c r="AV350" s="183" t="str">
        <f>IFERROR(INDEX(prosjekttema_og_tittel[tema inngår i prosjektsøknad],MATCH(AD350,prosjekttema_og_tittel[rowId - prosjekttema],0)),"")</f>
        <v/>
      </c>
      <c r="AW350" s="183" t="str">
        <f>IFERROR(INDEX(prosjekttema_og_tittel[prosjekttema inngår i prosjektsøknad som har fått innvilgede midler],MATCH(AD350,prosjekttema_og_tittel[rowId - prosjekttema],0)),"")</f>
        <v/>
      </c>
      <c r="AX350" s="200" t="str">
        <f>IFERROR(INDEX($T$13:$T$76,MATCH('backend (Ikke rør)'!$AD350,$Q$13:$Q$76,0)),"")</f>
        <v>Måloppnåelse (antall ansatte)</v>
      </c>
      <c r="AY350" s="200">
        <f>IFERROR(INDEX($U$13:$U$76,MATCH('backend (Ikke rør)'!$AD350,$Q$13:$Q$76,0)),"")</f>
        <v>0</v>
      </c>
      <c r="AZ350" s="200">
        <f>IFERROR(INDEX($V$13:$V$76,MATCH('backend (Ikke rør)'!$AD350,$Q$13:$Q$76,0)),"")</f>
        <v>0</v>
      </c>
      <c r="BA350" s="183">
        <f>IFERROR(INDEX($V$79:$V$107,MATCH('backend (Ikke rør)'!$AD350,$Q$79:$Q$107,0)),"")</f>
        <v>0</v>
      </c>
      <c r="BB350" s="183">
        <f>IFERROR(INDEX($W$79:$W$107,MATCH('backend (Ikke rør)'!$AD350,$Q$79:$Q$107,0)),"")</f>
        <v>0</v>
      </c>
      <c r="BC350" s="188" t="b">
        <f t="shared" si="7"/>
        <v>0</v>
      </c>
    </row>
    <row r="351" spans="26:55" x14ac:dyDescent="0.25">
      <c r="Z351" s="186">
        <v>368</v>
      </c>
      <c r="AA351" s="191"/>
      <c r="AB351" s="191"/>
      <c r="AC351" s="191"/>
      <c r="AD351" s="191"/>
      <c r="AE351" s="191"/>
      <c r="AF351" s="191"/>
      <c r="AG351" s="191"/>
      <c r="AH351" s="191"/>
      <c r="AI351" s="191"/>
      <c r="AJ351" s="191"/>
      <c r="AK351" s="191"/>
      <c r="AL351" s="191"/>
      <c r="AM351" s="191"/>
      <c r="AN351" s="191"/>
      <c r="AO351" s="191"/>
      <c r="AP351" s="191"/>
      <c r="AQ351" s="191"/>
      <c r="AR351" s="191"/>
      <c r="AS351" s="191"/>
      <c r="AT351" s="191"/>
      <c r="AU351" s="191"/>
      <c r="AV351" s="183" t="str">
        <f>IFERROR(INDEX(prosjekttema_og_tittel[tema inngår i prosjektsøknad],MATCH(AD351,prosjekttema_og_tittel[rowId - prosjekttema],0)),"")</f>
        <v/>
      </c>
      <c r="AW351" s="183" t="str">
        <f>IFERROR(INDEX(prosjekttema_og_tittel[prosjekttema inngår i prosjektsøknad som har fått innvilgede midler],MATCH(AD351,prosjekttema_og_tittel[rowId - prosjekttema],0)),"")</f>
        <v/>
      </c>
      <c r="AX351" s="200" t="str">
        <f>IFERROR(INDEX($T$13:$T$76,MATCH('backend (Ikke rør)'!$AD351,$Q$13:$Q$76,0)),"")</f>
        <v>Måloppnåelse (antall ansatte)</v>
      </c>
      <c r="AY351" s="200">
        <f>IFERROR(INDEX($U$13:$U$76,MATCH('backend (Ikke rør)'!$AD351,$Q$13:$Q$76,0)),"")</f>
        <v>0</v>
      </c>
      <c r="AZ351" s="200">
        <f>IFERROR(INDEX($V$13:$V$76,MATCH('backend (Ikke rør)'!$AD351,$Q$13:$Q$76,0)),"")</f>
        <v>0</v>
      </c>
      <c r="BA351" s="183">
        <f>IFERROR(INDEX($V$79:$V$107,MATCH('backend (Ikke rør)'!$AD351,$Q$79:$Q$107,0)),"")</f>
        <v>0</v>
      </c>
      <c r="BB351" s="183">
        <f>IFERROR(INDEX($W$79:$W$107,MATCH('backend (Ikke rør)'!$AD351,$Q$79:$Q$107,0)),"")</f>
        <v>0</v>
      </c>
      <c r="BC351" s="188" t="b">
        <f t="shared" si="7"/>
        <v>0</v>
      </c>
    </row>
    <row r="352" spans="26:55" x14ac:dyDescent="0.25">
      <c r="Z352" s="186">
        <v>369</v>
      </c>
      <c r="AA352" s="191"/>
      <c r="AB352" s="191"/>
      <c r="AC352" s="191"/>
      <c r="AD352" s="191"/>
      <c r="AE352" s="191"/>
      <c r="AF352" s="191"/>
      <c r="AG352" s="191"/>
      <c r="AH352" s="191"/>
      <c r="AI352" s="191"/>
      <c r="AJ352" s="191"/>
      <c r="AK352" s="191"/>
      <c r="AL352" s="191"/>
      <c r="AM352" s="191"/>
      <c r="AN352" s="191"/>
      <c r="AO352" s="191"/>
      <c r="AP352" s="191"/>
      <c r="AQ352" s="191"/>
      <c r="AR352" s="191"/>
      <c r="AS352" s="191"/>
      <c r="AT352" s="191"/>
      <c r="AU352" s="191"/>
      <c r="AV352" s="183" t="str">
        <f>IFERROR(INDEX(prosjekttema_og_tittel[tema inngår i prosjektsøknad],MATCH(AD352,prosjekttema_og_tittel[rowId - prosjekttema],0)),"")</f>
        <v/>
      </c>
      <c r="AW352" s="183" t="str">
        <f>IFERROR(INDEX(prosjekttema_og_tittel[prosjekttema inngår i prosjektsøknad som har fått innvilgede midler],MATCH(AD352,prosjekttema_og_tittel[rowId - prosjekttema],0)),"")</f>
        <v/>
      </c>
      <c r="AX352" s="200" t="str">
        <f>IFERROR(INDEX($T$13:$T$76,MATCH('backend (Ikke rør)'!$AD352,$Q$13:$Q$76,0)),"")</f>
        <v>Måloppnåelse (antall ansatte)</v>
      </c>
      <c r="AY352" s="200">
        <f>IFERROR(INDEX($U$13:$U$76,MATCH('backend (Ikke rør)'!$AD352,$Q$13:$Q$76,0)),"")</f>
        <v>0</v>
      </c>
      <c r="AZ352" s="200">
        <f>IFERROR(INDEX($V$13:$V$76,MATCH('backend (Ikke rør)'!$AD352,$Q$13:$Q$76,0)),"")</f>
        <v>0</v>
      </c>
      <c r="BA352" s="183">
        <f>IFERROR(INDEX($V$79:$V$107,MATCH('backend (Ikke rør)'!$AD352,$Q$79:$Q$107,0)),"")</f>
        <v>0</v>
      </c>
      <c r="BB352" s="183">
        <f>IFERROR(INDEX($W$79:$W$107,MATCH('backend (Ikke rør)'!$AD352,$Q$79:$Q$107,0)),"")</f>
        <v>0</v>
      </c>
      <c r="BC352" s="188" t="b">
        <f t="shared" si="7"/>
        <v>0</v>
      </c>
    </row>
    <row r="353" spans="26:55" x14ac:dyDescent="0.25">
      <c r="Z353" s="186">
        <v>370</v>
      </c>
      <c r="AA353" s="191"/>
      <c r="AB353" s="191"/>
      <c r="AC353" s="191"/>
      <c r="AD353" s="191"/>
      <c r="AE353" s="191"/>
      <c r="AF353" s="191"/>
      <c r="AG353" s="191"/>
      <c r="AH353" s="191"/>
      <c r="AI353" s="191"/>
      <c r="AJ353" s="191"/>
      <c r="AK353" s="191"/>
      <c r="AL353" s="191"/>
      <c r="AM353" s="191"/>
      <c r="AN353" s="191"/>
      <c r="AO353" s="191"/>
      <c r="AP353" s="191"/>
      <c r="AQ353" s="191"/>
      <c r="AR353" s="191"/>
      <c r="AS353" s="191"/>
      <c r="AT353" s="191"/>
      <c r="AU353" s="191"/>
      <c r="AV353" s="183" t="str">
        <f>IFERROR(INDEX(prosjekttema_og_tittel[tema inngår i prosjektsøknad],MATCH(AD353,prosjekttema_og_tittel[rowId - prosjekttema],0)),"")</f>
        <v/>
      </c>
      <c r="AW353" s="183" t="str">
        <f>IFERROR(INDEX(prosjekttema_og_tittel[prosjekttema inngår i prosjektsøknad som har fått innvilgede midler],MATCH(AD353,prosjekttema_og_tittel[rowId - prosjekttema],0)),"")</f>
        <v/>
      </c>
      <c r="AX353" s="200" t="str">
        <f>IFERROR(INDEX($T$13:$T$76,MATCH('backend (Ikke rør)'!$AD353,$Q$13:$Q$76,0)),"")</f>
        <v>Måloppnåelse (antall ansatte)</v>
      </c>
      <c r="AY353" s="200">
        <f>IFERROR(INDEX($U$13:$U$76,MATCH('backend (Ikke rør)'!$AD353,$Q$13:$Q$76,0)),"")</f>
        <v>0</v>
      </c>
      <c r="AZ353" s="200">
        <f>IFERROR(INDEX($V$13:$V$76,MATCH('backend (Ikke rør)'!$AD353,$Q$13:$Q$76,0)),"")</f>
        <v>0</v>
      </c>
      <c r="BA353" s="183">
        <f>IFERROR(INDEX($V$79:$V$107,MATCH('backend (Ikke rør)'!$AD353,$Q$79:$Q$107,0)),"")</f>
        <v>0</v>
      </c>
      <c r="BB353" s="183">
        <f>IFERROR(INDEX($W$79:$W$107,MATCH('backend (Ikke rør)'!$AD353,$Q$79:$Q$107,0)),"")</f>
        <v>0</v>
      </c>
      <c r="BC353" s="188" t="b">
        <f t="shared" si="7"/>
        <v>0</v>
      </c>
    </row>
    <row r="354" spans="26:55" x14ac:dyDescent="0.25">
      <c r="Z354" s="186">
        <v>371</v>
      </c>
      <c r="AA354" s="191"/>
      <c r="AB354" s="191"/>
      <c r="AC354" s="191"/>
      <c r="AD354" s="191"/>
      <c r="AE354" s="191"/>
      <c r="AF354" s="191"/>
      <c r="AG354" s="191"/>
      <c r="AH354" s="191"/>
      <c r="AI354" s="191"/>
      <c r="AJ354" s="191"/>
      <c r="AK354" s="191"/>
      <c r="AL354" s="191"/>
      <c r="AM354" s="191"/>
      <c r="AN354" s="191"/>
      <c r="AO354" s="191"/>
      <c r="AP354" s="191"/>
      <c r="AQ354" s="191"/>
      <c r="AR354" s="191"/>
      <c r="AS354" s="191"/>
      <c r="AT354" s="191"/>
      <c r="AU354" s="191"/>
      <c r="AV354" s="183" t="str">
        <f>IFERROR(INDEX(prosjekttema_og_tittel[tema inngår i prosjektsøknad],MATCH(AD354,prosjekttema_og_tittel[rowId - prosjekttema],0)),"")</f>
        <v/>
      </c>
      <c r="AW354" s="183" t="str">
        <f>IFERROR(INDEX(prosjekttema_og_tittel[prosjekttema inngår i prosjektsøknad som har fått innvilgede midler],MATCH(AD354,prosjekttema_og_tittel[rowId - prosjekttema],0)),"")</f>
        <v/>
      </c>
      <c r="AX354" s="200" t="str">
        <f>IFERROR(INDEX($T$13:$T$76,MATCH('backend (Ikke rør)'!$AD354,$Q$13:$Q$76,0)),"")</f>
        <v>Måloppnåelse (antall ansatte)</v>
      </c>
      <c r="AY354" s="200">
        <f>IFERROR(INDEX($U$13:$U$76,MATCH('backend (Ikke rør)'!$AD354,$Q$13:$Q$76,0)),"")</f>
        <v>0</v>
      </c>
      <c r="AZ354" s="200">
        <f>IFERROR(INDEX($V$13:$V$76,MATCH('backend (Ikke rør)'!$AD354,$Q$13:$Q$76,0)),"")</f>
        <v>0</v>
      </c>
      <c r="BA354" s="183">
        <f>IFERROR(INDEX($V$79:$V$107,MATCH('backend (Ikke rør)'!$AD354,$Q$79:$Q$107,0)),"")</f>
        <v>0</v>
      </c>
      <c r="BB354" s="183">
        <f>IFERROR(INDEX($W$79:$W$107,MATCH('backend (Ikke rør)'!$AD354,$Q$79:$Q$107,0)),"")</f>
        <v>0</v>
      </c>
      <c r="BC354" s="188" t="b">
        <f t="shared" si="7"/>
        <v>0</v>
      </c>
    </row>
    <row r="355" spans="26:55" x14ac:dyDescent="0.25">
      <c r="Z355" s="186">
        <v>372</v>
      </c>
      <c r="AA355" s="191"/>
      <c r="AB355" s="191"/>
      <c r="AC355" s="191"/>
      <c r="AD355" s="191"/>
      <c r="AE355" s="191"/>
      <c r="AF355" s="191"/>
      <c r="AG355" s="191"/>
      <c r="AH355" s="191"/>
      <c r="AI355" s="191"/>
      <c r="AJ355" s="191"/>
      <c r="AK355" s="191"/>
      <c r="AL355" s="191"/>
      <c r="AM355" s="191"/>
      <c r="AN355" s="191"/>
      <c r="AO355" s="191"/>
      <c r="AP355" s="191"/>
      <c r="AQ355" s="191"/>
      <c r="AR355" s="191"/>
      <c r="AS355" s="191"/>
      <c r="AT355" s="191"/>
      <c r="AU355" s="191"/>
      <c r="AV355" s="183" t="str">
        <f>IFERROR(INDEX(prosjekttema_og_tittel[tema inngår i prosjektsøknad],MATCH(AD355,prosjekttema_og_tittel[rowId - prosjekttema],0)),"")</f>
        <v/>
      </c>
      <c r="AW355" s="183" t="str">
        <f>IFERROR(INDEX(prosjekttema_og_tittel[prosjekttema inngår i prosjektsøknad som har fått innvilgede midler],MATCH(AD355,prosjekttema_og_tittel[rowId - prosjekttema],0)),"")</f>
        <v/>
      </c>
      <c r="AX355" s="200" t="str">
        <f>IFERROR(INDEX($T$13:$T$76,MATCH('backend (Ikke rør)'!$AD355,$Q$13:$Q$76,0)),"")</f>
        <v>Måloppnåelse (antall ansatte)</v>
      </c>
      <c r="AY355" s="200">
        <f>IFERROR(INDEX($U$13:$U$76,MATCH('backend (Ikke rør)'!$AD355,$Q$13:$Q$76,0)),"")</f>
        <v>0</v>
      </c>
      <c r="AZ355" s="200">
        <f>IFERROR(INDEX($V$13:$V$76,MATCH('backend (Ikke rør)'!$AD355,$Q$13:$Q$76,0)),"")</f>
        <v>0</v>
      </c>
      <c r="BA355" s="183">
        <f>IFERROR(INDEX($V$79:$V$107,MATCH('backend (Ikke rør)'!$AD355,$Q$79:$Q$107,0)),"")</f>
        <v>0</v>
      </c>
      <c r="BB355" s="183">
        <f>IFERROR(INDEX($W$79:$W$107,MATCH('backend (Ikke rør)'!$AD355,$Q$79:$Q$107,0)),"")</f>
        <v>0</v>
      </c>
      <c r="BC355" s="188" t="b">
        <f t="shared" si="7"/>
        <v>0</v>
      </c>
    </row>
    <row r="356" spans="26:55" x14ac:dyDescent="0.25">
      <c r="Z356" s="186">
        <v>373</v>
      </c>
      <c r="AA356" s="191"/>
      <c r="AB356" s="191"/>
      <c r="AC356" s="191"/>
      <c r="AD356" s="191"/>
      <c r="AE356" s="191"/>
      <c r="AF356" s="191"/>
      <c r="AG356" s="191"/>
      <c r="AH356" s="191"/>
      <c r="AI356" s="191"/>
      <c r="AJ356" s="191"/>
      <c r="AK356" s="191"/>
      <c r="AL356" s="191"/>
      <c r="AM356" s="191"/>
      <c r="AN356" s="191"/>
      <c r="AO356" s="191"/>
      <c r="AP356" s="191"/>
      <c r="AQ356" s="191"/>
      <c r="AR356" s="191"/>
      <c r="AS356" s="191"/>
      <c r="AT356" s="191"/>
      <c r="AU356" s="191"/>
      <c r="AV356" s="183" t="str">
        <f>IFERROR(INDEX(prosjekttema_og_tittel[tema inngår i prosjektsøknad],MATCH(AD356,prosjekttema_og_tittel[rowId - prosjekttema],0)),"")</f>
        <v/>
      </c>
      <c r="AW356" s="183" t="str">
        <f>IFERROR(INDEX(prosjekttema_og_tittel[prosjekttema inngår i prosjektsøknad som har fått innvilgede midler],MATCH(AD356,prosjekttema_og_tittel[rowId - prosjekttema],0)),"")</f>
        <v/>
      </c>
      <c r="AX356" s="200" t="str">
        <f>IFERROR(INDEX($T$13:$T$76,MATCH('backend (Ikke rør)'!$AD356,$Q$13:$Q$76,0)),"")</f>
        <v>Måloppnåelse (antall ansatte)</v>
      </c>
      <c r="AY356" s="200">
        <f>IFERROR(INDEX($U$13:$U$76,MATCH('backend (Ikke rør)'!$AD356,$Q$13:$Q$76,0)),"")</f>
        <v>0</v>
      </c>
      <c r="AZ356" s="200">
        <f>IFERROR(INDEX($V$13:$V$76,MATCH('backend (Ikke rør)'!$AD356,$Q$13:$Q$76,0)),"")</f>
        <v>0</v>
      </c>
      <c r="BA356" s="183">
        <f>IFERROR(INDEX($V$79:$V$107,MATCH('backend (Ikke rør)'!$AD356,$Q$79:$Q$107,0)),"")</f>
        <v>0</v>
      </c>
      <c r="BB356" s="183">
        <f>IFERROR(INDEX($W$79:$W$107,MATCH('backend (Ikke rør)'!$AD356,$Q$79:$Q$107,0)),"")</f>
        <v>0</v>
      </c>
      <c r="BC356" s="188" t="b">
        <f t="shared" si="7"/>
        <v>0</v>
      </c>
    </row>
    <row r="357" spans="26:55" x14ac:dyDescent="0.25">
      <c r="Z357" s="186">
        <v>374</v>
      </c>
      <c r="AA357" s="191"/>
      <c r="AB357" s="191"/>
      <c r="AC357" s="191"/>
      <c r="AD357" s="191"/>
      <c r="AE357" s="191"/>
      <c r="AF357" s="191"/>
      <c r="AG357" s="191"/>
      <c r="AH357" s="191"/>
      <c r="AI357" s="191"/>
      <c r="AJ357" s="191"/>
      <c r="AK357" s="191"/>
      <c r="AL357" s="191"/>
      <c r="AM357" s="191"/>
      <c r="AN357" s="191"/>
      <c r="AO357" s="191"/>
      <c r="AP357" s="191"/>
      <c r="AQ357" s="191"/>
      <c r="AR357" s="191"/>
      <c r="AS357" s="191"/>
      <c r="AT357" s="191"/>
      <c r="AU357" s="191"/>
      <c r="AV357" s="183" t="str">
        <f>IFERROR(INDEX(prosjekttema_og_tittel[tema inngår i prosjektsøknad],MATCH(AD357,prosjekttema_og_tittel[rowId - prosjekttema],0)),"")</f>
        <v/>
      </c>
      <c r="AW357" s="183" t="str">
        <f>IFERROR(INDEX(prosjekttema_og_tittel[prosjekttema inngår i prosjektsøknad som har fått innvilgede midler],MATCH(AD357,prosjekttema_og_tittel[rowId - prosjekttema],0)),"")</f>
        <v/>
      </c>
      <c r="AX357" s="200" t="str">
        <f>IFERROR(INDEX($T$13:$T$76,MATCH('backend (Ikke rør)'!$AD357,$Q$13:$Q$76,0)),"")</f>
        <v>Måloppnåelse (antall ansatte)</v>
      </c>
      <c r="AY357" s="200">
        <f>IFERROR(INDEX($U$13:$U$76,MATCH('backend (Ikke rør)'!$AD357,$Q$13:$Q$76,0)),"")</f>
        <v>0</v>
      </c>
      <c r="AZ357" s="200">
        <f>IFERROR(INDEX($V$13:$V$76,MATCH('backend (Ikke rør)'!$AD357,$Q$13:$Q$76,0)),"")</f>
        <v>0</v>
      </c>
      <c r="BA357" s="183">
        <f>IFERROR(INDEX($V$79:$V$107,MATCH('backend (Ikke rør)'!$AD357,$Q$79:$Q$107,0)),"")</f>
        <v>0</v>
      </c>
      <c r="BB357" s="183">
        <f>IFERROR(INDEX($W$79:$W$107,MATCH('backend (Ikke rør)'!$AD357,$Q$79:$Q$107,0)),"")</f>
        <v>0</v>
      </c>
      <c r="BC357" s="188" t="b">
        <f t="shared" si="7"/>
        <v>0</v>
      </c>
    </row>
    <row r="358" spans="26:55" x14ac:dyDescent="0.25">
      <c r="Z358" s="186">
        <v>375</v>
      </c>
      <c r="AA358" s="191"/>
      <c r="AB358" s="191"/>
      <c r="AC358" s="191"/>
      <c r="AD358" s="191"/>
      <c r="AE358" s="191"/>
      <c r="AF358" s="191"/>
      <c r="AG358" s="191"/>
      <c r="AH358" s="191"/>
      <c r="AI358" s="191"/>
      <c r="AJ358" s="191"/>
      <c r="AK358" s="191"/>
      <c r="AL358" s="191"/>
      <c r="AM358" s="191"/>
      <c r="AN358" s="191"/>
      <c r="AO358" s="191"/>
      <c r="AP358" s="191"/>
      <c r="AQ358" s="191"/>
      <c r="AR358" s="191"/>
      <c r="AS358" s="191"/>
      <c r="AT358" s="191"/>
      <c r="AU358" s="191"/>
      <c r="AV358" s="183" t="str">
        <f>IFERROR(INDEX(prosjekttema_og_tittel[tema inngår i prosjektsøknad],MATCH(AD358,prosjekttema_og_tittel[rowId - prosjekttema],0)),"")</f>
        <v/>
      </c>
      <c r="AW358" s="183" t="str">
        <f>IFERROR(INDEX(prosjekttema_og_tittel[prosjekttema inngår i prosjektsøknad som har fått innvilgede midler],MATCH(AD358,prosjekttema_og_tittel[rowId - prosjekttema],0)),"")</f>
        <v/>
      </c>
      <c r="AX358" s="200" t="str">
        <f>IFERROR(INDEX($T$13:$T$76,MATCH('backend (Ikke rør)'!$AD358,$Q$13:$Q$76,0)),"")</f>
        <v>Måloppnåelse (antall ansatte)</v>
      </c>
      <c r="AY358" s="200">
        <f>IFERROR(INDEX($U$13:$U$76,MATCH('backend (Ikke rør)'!$AD358,$Q$13:$Q$76,0)),"")</f>
        <v>0</v>
      </c>
      <c r="AZ358" s="200">
        <f>IFERROR(INDEX($V$13:$V$76,MATCH('backend (Ikke rør)'!$AD358,$Q$13:$Q$76,0)),"")</f>
        <v>0</v>
      </c>
      <c r="BA358" s="183">
        <f>IFERROR(INDEX($V$79:$V$107,MATCH('backend (Ikke rør)'!$AD358,$Q$79:$Q$107,0)),"")</f>
        <v>0</v>
      </c>
      <c r="BB358" s="183">
        <f>IFERROR(INDEX($W$79:$W$107,MATCH('backend (Ikke rør)'!$AD358,$Q$79:$Q$107,0)),"")</f>
        <v>0</v>
      </c>
      <c r="BC358" s="188" t="b">
        <f t="shared" si="7"/>
        <v>0</v>
      </c>
    </row>
    <row r="359" spans="26:55" x14ac:dyDescent="0.25">
      <c r="Z359" s="186">
        <v>376</v>
      </c>
      <c r="AA359" s="191"/>
      <c r="AB359" s="191"/>
      <c r="AC359" s="191"/>
      <c r="AD359" s="191"/>
      <c r="AE359" s="191"/>
      <c r="AF359" s="191"/>
      <c r="AG359" s="191"/>
      <c r="AH359" s="191"/>
      <c r="AI359" s="191"/>
      <c r="AJ359" s="191"/>
      <c r="AK359" s="191"/>
      <c r="AL359" s="191"/>
      <c r="AM359" s="191"/>
      <c r="AN359" s="191"/>
      <c r="AO359" s="191"/>
      <c r="AP359" s="191"/>
      <c r="AQ359" s="191"/>
      <c r="AR359" s="191"/>
      <c r="AS359" s="191"/>
      <c r="AT359" s="191"/>
      <c r="AU359" s="191"/>
      <c r="AV359" s="183" t="str">
        <f>IFERROR(INDEX(prosjekttema_og_tittel[tema inngår i prosjektsøknad],MATCH(AD359,prosjekttema_og_tittel[rowId - prosjekttema],0)),"")</f>
        <v/>
      </c>
      <c r="AW359" s="183" t="str">
        <f>IFERROR(INDEX(prosjekttema_og_tittel[prosjekttema inngår i prosjektsøknad som har fått innvilgede midler],MATCH(AD359,prosjekttema_og_tittel[rowId - prosjekttema],0)),"")</f>
        <v/>
      </c>
      <c r="AX359" s="200" t="str">
        <f>IFERROR(INDEX($T$13:$T$76,MATCH('backend (Ikke rør)'!$AD359,$Q$13:$Q$76,0)),"")</f>
        <v>Måloppnåelse (antall ansatte)</v>
      </c>
      <c r="AY359" s="200">
        <f>IFERROR(INDEX($U$13:$U$76,MATCH('backend (Ikke rør)'!$AD359,$Q$13:$Q$76,0)),"")</f>
        <v>0</v>
      </c>
      <c r="AZ359" s="200">
        <f>IFERROR(INDEX($V$13:$V$76,MATCH('backend (Ikke rør)'!$AD359,$Q$13:$Q$76,0)),"")</f>
        <v>0</v>
      </c>
      <c r="BA359" s="183">
        <f>IFERROR(INDEX($V$79:$V$107,MATCH('backend (Ikke rør)'!$AD359,$Q$79:$Q$107,0)),"")</f>
        <v>0</v>
      </c>
      <c r="BB359" s="183">
        <f>IFERROR(INDEX($W$79:$W$107,MATCH('backend (Ikke rør)'!$AD359,$Q$79:$Q$107,0)),"")</f>
        <v>0</v>
      </c>
      <c r="BC359" s="188" t="b">
        <f t="shared" si="7"/>
        <v>0</v>
      </c>
    </row>
    <row r="360" spans="26:55" x14ac:dyDescent="0.25">
      <c r="Z360" s="186">
        <v>377</v>
      </c>
      <c r="AA360" s="191"/>
      <c r="AB360" s="191"/>
      <c r="AC360" s="191"/>
      <c r="AD360" s="191"/>
      <c r="AE360" s="191"/>
      <c r="AF360" s="191"/>
      <c r="AG360" s="191"/>
      <c r="AH360" s="191"/>
      <c r="AI360" s="191"/>
      <c r="AJ360" s="191"/>
      <c r="AK360" s="191"/>
      <c r="AL360" s="191"/>
      <c r="AM360" s="191"/>
      <c r="AN360" s="191"/>
      <c r="AO360" s="191"/>
      <c r="AP360" s="191"/>
      <c r="AQ360" s="191"/>
      <c r="AR360" s="191"/>
      <c r="AS360" s="191"/>
      <c r="AT360" s="191"/>
      <c r="AU360" s="191"/>
      <c r="AV360" s="183" t="str">
        <f>IFERROR(INDEX(prosjekttema_og_tittel[tema inngår i prosjektsøknad],MATCH(AD360,prosjekttema_og_tittel[rowId - prosjekttema],0)),"")</f>
        <v/>
      </c>
      <c r="AW360" s="183" t="str">
        <f>IFERROR(INDEX(prosjekttema_og_tittel[prosjekttema inngår i prosjektsøknad som har fått innvilgede midler],MATCH(AD360,prosjekttema_og_tittel[rowId - prosjekttema],0)),"")</f>
        <v/>
      </c>
      <c r="AX360" s="200" t="str">
        <f>IFERROR(INDEX($T$13:$T$76,MATCH('backend (Ikke rør)'!$AD360,$Q$13:$Q$76,0)),"")</f>
        <v>Måloppnåelse (antall ansatte)</v>
      </c>
      <c r="AY360" s="200">
        <f>IFERROR(INDEX($U$13:$U$76,MATCH('backend (Ikke rør)'!$AD360,$Q$13:$Q$76,0)),"")</f>
        <v>0</v>
      </c>
      <c r="AZ360" s="200">
        <f>IFERROR(INDEX($V$13:$V$76,MATCH('backend (Ikke rør)'!$AD360,$Q$13:$Q$76,0)),"")</f>
        <v>0</v>
      </c>
      <c r="BA360" s="183">
        <f>IFERROR(INDEX($V$79:$V$107,MATCH('backend (Ikke rør)'!$AD360,$Q$79:$Q$107,0)),"")</f>
        <v>0</v>
      </c>
      <c r="BB360" s="183">
        <f>IFERROR(INDEX($W$79:$W$107,MATCH('backend (Ikke rør)'!$AD360,$Q$79:$Q$107,0)),"")</f>
        <v>0</v>
      </c>
      <c r="BC360" s="188" t="b">
        <f t="shared" si="7"/>
        <v>0</v>
      </c>
    </row>
    <row r="361" spans="26:55" x14ac:dyDescent="0.25">
      <c r="Z361" s="186">
        <v>378</v>
      </c>
      <c r="AA361" s="191"/>
      <c r="AB361" s="191"/>
      <c r="AC361" s="191"/>
      <c r="AD361" s="191"/>
      <c r="AE361" s="191"/>
      <c r="AF361" s="191"/>
      <c r="AG361" s="191"/>
      <c r="AH361" s="191"/>
      <c r="AI361" s="191"/>
      <c r="AJ361" s="191"/>
      <c r="AK361" s="191"/>
      <c r="AL361" s="191"/>
      <c r="AM361" s="191"/>
      <c r="AN361" s="191"/>
      <c r="AO361" s="191"/>
      <c r="AP361" s="191"/>
      <c r="AQ361" s="191"/>
      <c r="AR361" s="191"/>
      <c r="AS361" s="191"/>
      <c r="AT361" s="191"/>
      <c r="AU361" s="191"/>
      <c r="AV361" s="183" t="str">
        <f>IFERROR(INDEX(prosjekttema_og_tittel[tema inngår i prosjektsøknad],MATCH(AD361,prosjekttema_og_tittel[rowId - prosjekttema],0)),"")</f>
        <v/>
      </c>
      <c r="AW361" s="183" t="str">
        <f>IFERROR(INDEX(prosjekttema_og_tittel[prosjekttema inngår i prosjektsøknad som har fått innvilgede midler],MATCH(AD361,prosjekttema_og_tittel[rowId - prosjekttema],0)),"")</f>
        <v/>
      </c>
      <c r="AX361" s="200" t="str">
        <f>IFERROR(INDEX($T$13:$T$76,MATCH('backend (Ikke rør)'!$AD361,$Q$13:$Q$76,0)),"")</f>
        <v>Måloppnåelse (antall ansatte)</v>
      </c>
      <c r="AY361" s="200">
        <f>IFERROR(INDEX($U$13:$U$76,MATCH('backend (Ikke rør)'!$AD361,$Q$13:$Q$76,0)),"")</f>
        <v>0</v>
      </c>
      <c r="AZ361" s="200">
        <f>IFERROR(INDEX($V$13:$V$76,MATCH('backend (Ikke rør)'!$AD361,$Q$13:$Q$76,0)),"")</f>
        <v>0</v>
      </c>
      <c r="BA361" s="183">
        <f>IFERROR(INDEX($V$79:$V$107,MATCH('backend (Ikke rør)'!$AD361,$Q$79:$Q$107,0)),"")</f>
        <v>0</v>
      </c>
      <c r="BB361" s="183">
        <f>IFERROR(INDEX($W$79:$W$107,MATCH('backend (Ikke rør)'!$AD361,$Q$79:$Q$107,0)),"")</f>
        <v>0</v>
      </c>
      <c r="BC361" s="188" t="b">
        <f t="shared" si="7"/>
        <v>0</v>
      </c>
    </row>
    <row r="362" spans="26:55" x14ac:dyDescent="0.25">
      <c r="Z362" s="186">
        <v>379</v>
      </c>
      <c r="AA362" s="191"/>
      <c r="AB362" s="191"/>
      <c r="AC362" s="191"/>
      <c r="AD362" s="191"/>
      <c r="AE362" s="191"/>
      <c r="AF362" s="191"/>
      <c r="AG362" s="191"/>
      <c r="AH362" s="191"/>
      <c r="AI362" s="191"/>
      <c r="AJ362" s="191"/>
      <c r="AK362" s="191"/>
      <c r="AL362" s="191"/>
      <c r="AM362" s="191"/>
      <c r="AN362" s="191"/>
      <c r="AO362" s="191"/>
      <c r="AP362" s="191"/>
      <c r="AQ362" s="191"/>
      <c r="AR362" s="191"/>
      <c r="AS362" s="191"/>
      <c r="AT362" s="191"/>
      <c r="AU362" s="191"/>
      <c r="AV362" s="183" t="str">
        <f>IFERROR(INDEX(prosjekttema_og_tittel[tema inngår i prosjektsøknad],MATCH(AD362,prosjekttema_og_tittel[rowId - prosjekttema],0)),"")</f>
        <v/>
      </c>
      <c r="AW362" s="183" t="str">
        <f>IFERROR(INDEX(prosjekttema_og_tittel[prosjekttema inngår i prosjektsøknad som har fått innvilgede midler],MATCH(AD362,prosjekttema_og_tittel[rowId - prosjekttema],0)),"")</f>
        <v/>
      </c>
      <c r="AX362" s="200" t="str">
        <f>IFERROR(INDEX($T$13:$T$76,MATCH('backend (Ikke rør)'!$AD362,$Q$13:$Q$76,0)),"")</f>
        <v>Måloppnåelse (antall ansatte)</v>
      </c>
      <c r="AY362" s="200">
        <f>IFERROR(INDEX($U$13:$U$76,MATCH('backend (Ikke rør)'!$AD362,$Q$13:$Q$76,0)),"")</f>
        <v>0</v>
      </c>
      <c r="AZ362" s="200">
        <f>IFERROR(INDEX($V$13:$V$76,MATCH('backend (Ikke rør)'!$AD362,$Q$13:$Q$76,0)),"")</f>
        <v>0</v>
      </c>
      <c r="BA362" s="183">
        <f>IFERROR(INDEX($V$79:$V$107,MATCH('backend (Ikke rør)'!$AD362,$Q$79:$Q$107,0)),"")</f>
        <v>0</v>
      </c>
      <c r="BB362" s="183">
        <f>IFERROR(INDEX($W$79:$W$107,MATCH('backend (Ikke rør)'!$AD362,$Q$79:$Q$107,0)),"")</f>
        <v>0</v>
      </c>
      <c r="BC362" s="188" t="b">
        <f t="shared" si="7"/>
        <v>0</v>
      </c>
    </row>
    <row r="363" spans="26:55" x14ac:dyDescent="0.25">
      <c r="Z363" s="186">
        <v>380</v>
      </c>
      <c r="AA363" s="191"/>
      <c r="AB363" s="191"/>
      <c r="AC363" s="191"/>
      <c r="AD363" s="191"/>
      <c r="AE363" s="191"/>
      <c r="AF363" s="191"/>
      <c r="AG363" s="191"/>
      <c r="AH363" s="191"/>
      <c r="AI363" s="191"/>
      <c r="AJ363" s="191"/>
      <c r="AK363" s="191"/>
      <c r="AL363" s="191"/>
      <c r="AM363" s="191"/>
      <c r="AN363" s="191"/>
      <c r="AO363" s="191"/>
      <c r="AP363" s="191"/>
      <c r="AQ363" s="191"/>
      <c r="AR363" s="191"/>
      <c r="AS363" s="191"/>
      <c r="AT363" s="191"/>
      <c r="AU363" s="191"/>
      <c r="AV363" s="183" t="str">
        <f>IFERROR(INDEX(prosjekttema_og_tittel[tema inngår i prosjektsøknad],MATCH(AD363,prosjekttema_og_tittel[rowId - prosjekttema],0)),"")</f>
        <v/>
      </c>
      <c r="AW363" s="183" t="str">
        <f>IFERROR(INDEX(prosjekttema_og_tittel[prosjekttema inngår i prosjektsøknad som har fått innvilgede midler],MATCH(AD363,prosjekttema_og_tittel[rowId - prosjekttema],0)),"")</f>
        <v/>
      </c>
      <c r="AX363" s="200" t="str">
        <f>IFERROR(INDEX($T$13:$T$76,MATCH('backend (Ikke rør)'!$AD363,$Q$13:$Q$76,0)),"")</f>
        <v>Måloppnåelse (antall ansatte)</v>
      </c>
      <c r="AY363" s="200">
        <f>IFERROR(INDEX($U$13:$U$76,MATCH('backend (Ikke rør)'!$AD363,$Q$13:$Q$76,0)),"")</f>
        <v>0</v>
      </c>
      <c r="AZ363" s="200">
        <f>IFERROR(INDEX($V$13:$V$76,MATCH('backend (Ikke rør)'!$AD363,$Q$13:$Q$76,0)),"")</f>
        <v>0</v>
      </c>
      <c r="BA363" s="183">
        <f>IFERROR(INDEX($V$79:$V$107,MATCH('backend (Ikke rør)'!$AD363,$Q$79:$Q$107,0)),"")</f>
        <v>0</v>
      </c>
      <c r="BB363" s="183">
        <f>IFERROR(INDEX($W$79:$W$107,MATCH('backend (Ikke rør)'!$AD363,$Q$79:$Q$107,0)),"")</f>
        <v>0</v>
      </c>
      <c r="BC363" s="188" t="b">
        <f t="shared" si="7"/>
        <v>0</v>
      </c>
    </row>
    <row r="364" spans="26:55" x14ac:dyDescent="0.25">
      <c r="Z364" s="186">
        <v>381</v>
      </c>
      <c r="AA364" s="191"/>
      <c r="AB364" s="191"/>
      <c r="AC364" s="191"/>
      <c r="AD364" s="191"/>
      <c r="AE364" s="191"/>
      <c r="AF364" s="191"/>
      <c r="AG364" s="191"/>
      <c r="AH364" s="191"/>
      <c r="AI364" s="191"/>
      <c r="AJ364" s="191"/>
      <c r="AK364" s="191"/>
      <c r="AL364" s="191"/>
      <c r="AM364" s="191"/>
      <c r="AN364" s="191"/>
      <c r="AO364" s="191"/>
      <c r="AP364" s="191"/>
      <c r="AQ364" s="191"/>
      <c r="AR364" s="191"/>
      <c r="AS364" s="191"/>
      <c r="AT364" s="191"/>
      <c r="AU364" s="191"/>
      <c r="AV364" s="183" t="str">
        <f>IFERROR(INDEX(prosjekttema_og_tittel[tema inngår i prosjektsøknad],MATCH(AD364,prosjekttema_og_tittel[rowId - prosjekttema],0)),"")</f>
        <v/>
      </c>
      <c r="AW364" s="183" t="str">
        <f>IFERROR(INDEX(prosjekttema_og_tittel[prosjekttema inngår i prosjektsøknad som har fått innvilgede midler],MATCH(AD364,prosjekttema_og_tittel[rowId - prosjekttema],0)),"")</f>
        <v/>
      </c>
      <c r="AX364" s="200" t="str">
        <f>IFERROR(INDEX($T$13:$T$76,MATCH('backend (Ikke rør)'!$AD364,$Q$13:$Q$76,0)),"")</f>
        <v>Måloppnåelse (antall ansatte)</v>
      </c>
      <c r="AY364" s="200">
        <f>IFERROR(INDEX($U$13:$U$76,MATCH('backend (Ikke rør)'!$AD364,$Q$13:$Q$76,0)),"")</f>
        <v>0</v>
      </c>
      <c r="AZ364" s="200">
        <f>IFERROR(INDEX($V$13:$V$76,MATCH('backend (Ikke rør)'!$AD364,$Q$13:$Q$76,0)),"")</f>
        <v>0</v>
      </c>
      <c r="BA364" s="183">
        <f>IFERROR(INDEX($V$79:$V$107,MATCH('backend (Ikke rør)'!$AD364,$Q$79:$Q$107,0)),"")</f>
        <v>0</v>
      </c>
      <c r="BB364" s="183">
        <f>IFERROR(INDEX($W$79:$W$107,MATCH('backend (Ikke rør)'!$AD364,$Q$79:$Q$107,0)),"")</f>
        <v>0</v>
      </c>
      <c r="BC364" s="188" t="b">
        <f t="shared" si="7"/>
        <v>0</v>
      </c>
    </row>
    <row r="365" spans="26:55" x14ac:dyDescent="0.25">
      <c r="Z365" s="186">
        <v>382</v>
      </c>
      <c r="AA365" s="191"/>
      <c r="AB365" s="191"/>
      <c r="AC365" s="191"/>
      <c r="AD365" s="191"/>
      <c r="AE365" s="191"/>
      <c r="AF365" s="191"/>
      <c r="AG365" s="191"/>
      <c r="AH365" s="191"/>
      <c r="AI365" s="191"/>
      <c r="AJ365" s="191"/>
      <c r="AK365" s="191"/>
      <c r="AL365" s="191"/>
      <c r="AM365" s="191"/>
      <c r="AN365" s="191"/>
      <c r="AO365" s="191"/>
      <c r="AP365" s="191"/>
      <c r="AQ365" s="191"/>
      <c r="AR365" s="191"/>
      <c r="AS365" s="191"/>
      <c r="AT365" s="191"/>
      <c r="AU365" s="191"/>
      <c r="AV365" s="183" t="str">
        <f>IFERROR(INDEX(prosjekttema_og_tittel[tema inngår i prosjektsøknad],MATCH(AD365,prosjekttema_og_tittel[rowId - prosjekttema],0)),"")</f>
        <v/>
      </c>
      <c r="AW365" s="183" t="str">
        <f>IFERROR(INDEX(prosjekttema_og_tittel[prosjekttema inngår i prosjektsøknad som har fått innvilgede midler],MATCH(AD365,prosjekttema_og_tittel[rowId - prosjekttema],0)),"")</f>
        <v/>
      </c>
      <c r="AX365" s="200" t="str">
        <f>IFERROR(INDEX($T$13:$T$76,MATCH('backend (Ikke rør)'!$AD365,$Q$13:$Q$76,0)),"")</f>
        <v>Måloppnåelse (antall ansatte)</v>
      </c>
      <c r="AY365" s="200">
        <f>IFERROR(INDEX($U$13:$U$76,MATCH('backend (Ikke rør)'!$AD365,$Q$13:$Q$76,0)),"")</f>
        <v>0</v>
      </c>
      <c r="AZ365" s="200">
        <f>IFERROR(INDEX($V$13:$V$76,MATCH('backend (Ikke rør)'!$AD365,$Q$13:$Q$76,0)),"")</f>
        <v>0</v>
      </c>
      <c r="BA365" s="183">
        <f>IFERROR(INDEX($V$79:$V$107,MATCH('backend (Ikke rør)'!$AD365,$Q$79:$Q$107,0)),"")</f>
        <v>0</v>
      </c>
      <c r="BB365" s="183">
        <f>IFERROR(INDEX($W$79:$W$107,MATCH('backend (Ikke rør)'!$AD365,$Q$79:$Q$107,0)),"")</f>
        <v>0</v>
      </c>
      <c r="BC365" s="188" t="b">
        <f t="shared" si="7"/>
        <v>0</v>
      </c>
    </row>
    <row r="366" spans="26:55" x14ac:dyDescent="0.25">
      <c r="Z366" s="186">
        <v>383</v>
      </c>
      <c r="AA366" s="191"/>
      <c r="AB366" s="191"/>
      <c r="AC366" s="191"/>
      <c r="AD366" s="191"/>
      <c r="AE366" s="191"/>
      <c r="AF366" s="191"/>
      <c r="AG366" s="191"/>
      <c r="AH366" s="191"/>
      <c r="AI366" s="191"/>
      <c r="AJ366" s="191"/>
      <c r="AK366" s="191"/>
      <c r="AL366" s="191"/>
      <c r="AM366" s="191"/>
      <c r="AN366" s="191"/>
      <c r="AO366" s="191"/>
      <c r="AP366" s="191"/>
      <c r="AQ366" s="191"/>
      <c r="AR366" s="191"/>
      <c r="AS366" s="191"/>
      <c r="AT366" s="191"/>
      <c r="AU366" s="191"/>
      <c r="AV366" s="183" t="str">
        <f>IFERROR(INDEX(prosjekttema_og_tittel[tema inngår i prosjektsøknad],MATCH(AD366,prosjekttema_og_tittel[rowId - prosjekttema],0)),"")</f>
        <v/>
      </c>
      <c r="AW366" s="183" t="str">
        <f>IFERROR(INDEX(prosjekttema_og_tittel[prosjekttema inngår i prosjektsøknad som har fått innvilgede midler],MATCH(AD366,prosjekttema_og_tittel[rowId - prosjekttema],0)),"")</f>
        <v/>
      </c>
      <c r="AX366" s="200" t="str">
        <f>IFERROR(INDEX($T$13:$T$76,MATCH('backend (Ikke rør)'!$AD366,$Q$13:$Q$76,0)),"")</f>
        <v>Måloppnåelse (antall ansatte)</v>
      </c>
      <c r="AY366" s="200">
        <f>IFERROR(INDEX($U$13:$U$76,MATCH('backend (Ikke rør)'!$AD366,$Q$13:$Q$76,0)),"")</f>
        <v>0</v>
      </c>
      <c r="AZ366" s="200">
        <f>IFERROR(INDEX($V$13:$V$76,MATCH('backend (Ikke rør)'!$AD366,$Q$13:$Q$76,0)),"")</f>
        <v>0</v>
      </c>
      <c r="BA366" s="183">
        <f>IFERROR(INDEX($V$79:$V$107,MATCH('backend (Ikke rør)'!$AD366,$Q$79:$Q$107,0)),"")</f>
        <v>0</v>
      </c>
      <c r="BB366" s="183">
        <f>IFERROR(INDEX($W$79:$W$107,MATCH('backend (Ikke rør)'!$AD366,$Q$79:$Q$107,0)),"")</f>
        <v>0</v>
      </c>
      <c r="BC366" s="188" t="b">
        <f t="shared" si="7"/>
        <v>0</v>
      </c>
    </row>
    <row r="367" spans="26:55" x14ac:dyDescent="0.25">
      <c r="Z367" s="186">
        <v>384</v>
      </c>
      <c r="AA367" s="191"/>
      <c r="AB367" s="191"/>
      <c r="AC367" s="191"/>
      <c r="AD367" s="191"/>
      <c r="AE367" s="191"/>
      <c r="AF367" s="191"/>
      <c r="AG367" s="191"/>
      <c r="AH367" s="191"/>
      <c r="AI367" s="191"/>
      <c r="AJ367" s="191"/>
      <c r="AK367" s="191"/>
      <c r="AL367" s="191"/>
      <c r="AM367" s="191"/>
      <c r="AN367" s="191"/>
      <c r="AO367" s="191"/>
      <c r="AP367" s="191"/>
      <c r="AQ367" s="191"/>
      <c r="AR367" s="191"/>
      <c r="AS367" s="191"/>
      <c r="AT367" s="191"/>
      <c r="AU367" s="191"/>
      <c r="AV367" s="183" t="str">
        <f>IFERROR(INDEX(prosjekttema_og_tittel[tema inngår i prosjektsøknad],MATCH(AD367,prosjekttema_og_tittel[rowId - prosjekttema],0)),"")</f>
        <v/>
      </c>
      <c r="AW367" s="183" t="str">
        <f>IFERROR(INDEX(prosjekttema_og_tittel[prosjekttema inngår i prosjektsøknad som har fått innvilgede midler],MATCH(AD367,prosjekttema_og_tittel[rowId - prosjekttema],0)),"")</f>
        <v/>
      </c>
      <c r="AX367" s="200" t="str">
        <f>IFERROR(INDEX($T$13:$T$76,MATCH('backend (Ikke rør)'!$AD367,$Q$13:$Q$76,0)),"")</f>
        <v>Måloppnåelse (antall ansatte)</v>
      </c>
      <c r="AY367" s="200">
        <f>IFERROR(INDEX($U$13:$U$76,MATCH('backend (Ikke rør)'!$AD367,$Q$13:$Q$76,0)),"")</f>
        <v>0</v>
      </c>
      <c r="AZ367" s="200">
        <f>IFERROR(INDEX($V$13:$V$76,MATCH('backend (Ikke rør)'!$AD367,$Q$13:$Q$76,0)),"")</f>
        <v>0</v>
      </c>
      <c r="BA367" s="183">
        <f>IFERROR(INDEX($V$79:$V$107,MATCH('backend (Ikke rør)'!$AD367,$Q$79:$Q$107,0)),"")</f>
        <v>0</v>
      </c>
      <c r="BB367" s="183">
        <f>IFERROR(INDEX($W$79:$W$107,MATCH('backend (Ikke rør)'!$AD367,$Q$79:$Q$107,0)),"")</f>
        <v>0</v>
      </c>
      <c r="BC367" s="188" t="b">
        <f t="shared" si="7"/>
        <v>0</v>
      </c>
    </row>
    <row r="368" spans="26:55" x14ac:dyDescent="0.25">
      <c r="Z368" s="186">
        <v>385</v>
      </c>
      <c r="AA368" s="191"/>
      <c r="AB368" s="191"/>
      <c r="AC368" s="191"/>
      <c r="AD368" s="191"/>
      <c r="AE368" s="191"/>
      <c r="AF368" s="191"/>
      <c r="AG368" s="191"/>
      <c r="AH368" s="191"/>
      <c r="AI368" s="191"/>
      <c r="AJ368" s="191"/>
      <c r="AK368" s="191"/>
      <c r="AL368" s="191"/>
      <c r="AM368" s="191"/>
      <c r="AN368" s="191"/>
      <c r="AO368" s="191"/>
      <c r="AP368" s="191"/>
      <c r="AQ368" s="191"/>
      <c r="AR368" s="191"/>
      <c r="AS368" s="191"/>
      <c r="AT368" s="191"/>
      <c r="AU368" s="191"/>
      <c r="AV368" s="183" t="str">
        <f>IFERROR(INDEX(prosjekttema_og_tittel[tema inngår i prosjektsøknad],MATCH(AD368,prosjekttema_og_tittel[rowId - prosjekttema],0)),"")</f>
        <v/>
      </c>
      <c r="AW368" s="183" t="str">
        <f>IFERROR(INDEX(prosjekttema_og_tittel[prosjekttema inngår i prosjektsøknad som har fått innvilgede midler],MATCH(AD368,prosjekttema_og_tittel[rowId - prosjekttema],0)),"")</f>
        <v/>
      </c>
      <c r="AX368" s="200" t="str">
        <f>IFERROR(INDEX($T$13:$T$76,MATCH('backend (Ikke rør)'!$AD368,$Q$13:$Q$76,0)),"")</f>
        <v>Måloppnåelse (antall ansatte)</v>
      </c>
      <c r="AY368" s="200">
        <f>IFERROR(INDEX($U$13:$U$76,MATCH('backend (Ikke rør)'!$AD368,$Q$13:$Q$76,0)),"")</f>
        <v>0</v>
      </c>
      <c r="AZ368" s="200">
        <f>IFERROR(INDEX($V$13:$V$76,MATCH('backend (Ikke rør)'!$AD368,$Q$13:$Q$76,0)),"")</f>
        <v>0</v>
      </c>
      <c r="BA368" s="183">
        <f>IFERROR(INDEX($V$79:$V$107,MATCH('backend (Ikke rør)'!$AD368,$Q$79:$Q$107,0)),"")</f>
        <v>0</v>
      </c>
      <c r="BB368" s="183">
        <f>IFERROR(INDEX($W$79:$W$107,MATCH('backend (Ikke rør)'!$AD368,$Q$79:$Q$107,0)),"")</f>
        <v>0</v>
      </c>
      <c r="BC368" s="188" t="b">
        <f t="shared" si="7"/>
        <v>0</v>
      </c>
    </row>
    <row r="369" spans="26:55" x14ac:dyDescent="0.25">
      <c r="Z369" s="186">
        <v>386</v>
      </c>
      <c r="AA369" s="191"/>
      <c r="AB369" s="191"/>
      <c r="AC369" s="191"/>
      <c r="AD369" s="191"/>
      <c r="AE369" s="191"/>
      <c r="AF369" s="191"/>
      <c r="AG369" s="191"/>
      <c r="AH369" s="191"/>
      <c r="AI369" s="191"/>
      <c r="AJ369" s="191"/>
      <c r="AK369" s="191"/>
      <c r="AL369" s="191"/>
      <c r="AM369" s="191"/>
      <c r="AN369" s="191"/>
      <c r="AO369" s="191"/>
      <c r="AP369" s="191"/>
      <c r="AQ369" s="191"/>
      <c r="AR369" s="191"/>
      <c r="AS369" s="191"/>
      <c r="AT369" s="191"/>
      <c r="AU369" s="191"/>
      <c r="AV369" s="183" t="str">
        <f>IFERROR(INDEX(prosjekttema_og_tittel[tema inngår i prosjektsøknad],MATCH(AD369,prosjekttema_og_tittel[rowId - prosjekttema],0)),"")</f>
        <v/>
      </c>
      <c r="AW369" s="183" t="str">
        <f>IFERROR(INDEX(prosjekttema_og_tittel[prosjekttema inngår i prosjektsøknad som har fått innvilgede midler],MATCH(AD369,prosjekttema_og_tittel[rowId - prosjekttema],0)),"")</f>
        <v/>
      </c>
      <c r="AX369" s="200" t="str">
        <f>IFERROR(INDEX($T$13:$T$76,MATCH('backend (Ikke rør)'!$AD369,$Q$13:$Q$76,0)),"")</f>
        <v>Måloppnåelse (antall ansatte)</v>
      </c>
      <c r="AY369" s="200">
        <f>IFERROR(INDEX($U$13:$U$76,MATCH('backend (Ikke rør)'!$AD369,$Q$13:$Q$76,0)),"")</f>
        <v>0</v>
      </c>
      <c r="AZ369" s="200">
        <f>IFERROR(INDEX($V$13:$V$76,MATCH('backend (Ikke rør)'!$AD369,$Q$13:$Q$76,0)),"")</f>
        <v>0</v>
      </c>
      <c r="BA369" s="183">
        <f>IFERROR(INDEX($V$79:$V$107,MATCH('backend (Ikke rør)'!$AD369,$Q$79:$Q$107,0)),"")</f>
        <v>0</v>
      </c>
      <c r="BB369" s="183">
        <f>IFERROR(INDEX($W$79:$W$107,MATCH('backend (Ikke rør)'!$AD369,$Q$79:$Q$107,0)),"")</f>
        <v>0</v>
      </c>
      <c r="BC369" s="188" t="b">
        <f t="shared" si="7"/>
        <v>0</v>
      </c>
    </row>
    <row r="370" spans="26:55" x14ac:dyDescent="0.25">
      <c r="Z370" s="186">
        <v>387</v>
      </c>
      <c r="AA370" s="191"/>
      <c r="AB370" s="191"/>
      <c r="AC370" s="191"/>
      <c r="AD370" s="191"/>
      <c r="AE370" s="191"/>
      <c r="AF370" s="191"/>
      <c r="AG370" s="191"/>
      <c r="AH370" s="191"/>
      <c r="AI370" s="191"/>
      <c r="AJ370" s="191"/>
      <c r="AK370" s="191"/>
      <c r="AL370" s="191"/>
      <c r="AM370" s="191"/>
      <c r="AN370" s="191"/>
      <c r="AO370" s="191"/>
      <c r="AP370" s="191"/>
      <c r="AQ370" s="191"/>
      <c r="AR370" s="191"/>
      <c r="AS370" s="191"/>
      <c r="AT370" s="191"/>
      <c r="AU370" s="191"/>
      <c r="AV370" s="183" t="str">
        <f>IFERROR(INDEX(prosjekttema_og_tittel[tema inngår i prosjektsøknad],MATCH(AD370,prosjekttema_og_tittel[rowId - prosjekttema],0)),"")</f>
        <v/>
      </c>
      <c r="AW370" s="183" t="str">
        <f>IFERROR(INDEX(prosjekttema_og_tittel[prosjekttema inngår i prosjektsøknad som har fått innvilgede midler],MATCH(AD370,prosjekttema_og_tittel[rowId - prosjekttema],0)),"")</f>
        <v/>
      </c>
      <c r="AX370" s="200" t="str">
        <f>IFERROR(INDEX($T$13:$T$76,MATCH('backend (Ikke rør)'!$AD370,$Q$13:$Q$76,0)),"")</f>
        <v>Måloppnåelse (antall ansatte)</v>
      </c>
      <c r="AY370" s="200">
        <f>IFERROR(INDEX($U$13:$U$76,MATCH('backend (Ikke rør)'!$AD370,$Q$13:$Q$76,0)),"")</f>
        <v>0</v>
      </c>
      <c r="AZ370" s="200">
        <f>IFERROR(INDEX($V$13:$V$76,MATCH('backend (Ikke rør)'!$AD370,$Q$13:$Q$76,0)),"")</f>
        <v>0</v>
      </c>
      <c r="BA370" s="183">
        <f>IFERROR(INDEX($V$79:$V$107,MATCH('backend (Ikke rør)'!$AD370,$Q$79:$Q$107,0)),"")</f>
        <v>0</v>
      </c>
      <c r="BB370" s="183">
        <f>IFERROR(INDEX($W$79:$W$107,MATCH('backend (Ikke rør)'!$AD370,$Q$79:$Q$107,0)),"")</f>
        <v>0</v>
      </c>
      <c r="BC370" s="188" t="b">
        <f t="shared" si="7"/>
        <v>0</v>
      </c>
    </row>
    <row r="371" spans="26:55" x14ac:dyDescent="0.25">
      <c r="Z371" s="186">
        <v>388</v>
      </c>
      <c r="AA371" s="191"/>
      <c r="AB371" s="191"/>
      <c r="AC371" s="191"/>
      <c r="AD371" s="191"/>
      <c r="AE371" s="191"/>
      <c r="AF371" s="191"/>
      <c r="AG371" s="191"/>
      <c r="AH371" s="191"/>
      <c r="AI371" s="191"/>
      <c r="AJ371" s="191"/>
      <c r="AK371" s="191"/>
      <c r="AL371" s="191"/>
      <c r="AM371" s="191"/>
      <c r="AN371" s="191"/>
      <c r="AO371" s="191"/>
      <c r="AP371" s="191"/>
      <c r="AQ371" s="191"/>
      <c r="AR371" s="191"/>
      <c r="AS371" s="191"/>
      <c r="AT371" s="191"/>
      <c r="AU371" s="191"/>
      <c r="AV371" s="183" t="str">
        <f>IFERROR(INDEX(prosjekttema_og_tittel[tema inngår i prosjektsøknad],MATCH(AD371,prosjekttema_og_tittel[rowId - prosjekttema],0)),"")</f>
        <v/>
      </c>
      <c r="AW371" s="183" t="str">
        <f>IFERROR(INDEX(prosjekttema_og_tittel[prosjekttema inngår i prosjektsøknad som har fått innvilgede midler],MATCH(AD371,prosjekttema_og_tittel[rowId - prosjekttema],0)),"")</f>
        <v/>
      </c>
      <c r="AX371" s="200" t="str">
        <f>IFERROR(INDEX($T$13:$T$76,MATCH('backend (Ikke rør)'!$AD371,$Q$13:$Q$76,0)),"")</f>
        <v>Måloppnåelse (antall ansatte)</v>
      </c>
      <c r="AY371" s="200">
        <f>IFERROR(INDEX($U$13:$U$76,MATCH('backend (Ikke rør)'!$AD371,$Q$13:$Q$76,0)),"")</f>
        <v>0</v>
      </c>
      <c r="AZ371" s="200">
        <f>IFERROR(INDEX($V$13:$V$76,MATCH('backend (Ikke rør)'!$AD371,$Q$13:$Q$76,0)),"")</f>
        <v>0</v>
      </c>
      <c r="BA371" s="183">
        <f>IFERROR(INDEX($V$79:$V$107,MATCH('backend (Ikke rør)'!$AD371,$Q$79:$Q$107,0)),"")</f>
        <v>0</v>
      </c>
      <c r="BB371" s="183">
        <f>IFERROR(INDEX($W$79:$W$107,MATCH('backend (Ikke rør)'!$AD371,$Q$79:$Q$107,0)),"")</f>
        <v>0</v>
      </c>
      <c r="BC371" s="188" t="b">
        <f t="shared" si="7"/>
        <v>0</v>
      </c>
    </row>
    <row r="372" spans="26:55" x14ac:dyDescent="0.25">
      <c r="Z372" s="186">
        <v>389</v>
      </c>
      <c r="AA372" s="191"/>
      <c r="AB372" s="191"/>
      <c r="AC372" s="191"/>
      <c r="AD372" s="191"/>
      <c r="AE372" s="191"/>
      <c r="AF372" s="191"/>
      <c r="AG372" s="191"/>
      <c r="AH372" s="191"/>
      <c r="AI372" s="191"/>
      <c r="AJ372" s="191"/>
      <c r="AK372" s="191"/>
      <c r="AL372" s="191"/>
      <c r="AM372" s="191"/>
      <c r="AN372" s="191"/>
      <c r="AO372" s="191"/>
      <c r="AP372" s="191"/>
      <c r="AQ372" s="191"/>
      <c r="AR372" s="191"/>
      <c r="AS372" s="191"/>
      <c r="AT372" s="191"/>
      <c r="AU372" s="191"/>
      <c r="AV372" s="183" t="str">
        <f>IFERROR(INDEX(prosjekttema_og_tittel[tema inngår i prosjektsøknad],MATCH(AD372,prosjekttema_og_tittel[rowId - prosjekttema],0)),"")</f>
        <v/>
      </c>
      <c r="AW372" s="183" t="str">
        <f>IFERROR(INDEX(prosjekttema_og_tittel[prosjekttema inngår i prosjektsøknad som har fått innvilgede midler],MATCH(AD372,prosjekttema_og_tittel[rowId - prosjekttema],0)),"")</f>
        <v/>
      </c>
      <c r="AX372" s="200" t="str">
        <f>IFERROR(INDEX($T$13:$T$76,MATCH('backend (Ikke rør)'!$AD372,$Q$13:$Q$76,0)),"")</f>
        <v>Måloppnåelse (antall ansatte)</v>
      </c>
      <c r="AY372" s="200">
        <f>IFERROR(INDEX($U$13:$U$76,MATCH('backend (Ikke rør)'!$AD372,$Q$13:$Q$76,0)),"")</f>
        <v>0</v>
      </c>
      <c r="AZ372" s="200">
        <f>IFERROR(INDEX($V$13:$V$76,MATCH('backend (Ikke rør)'!$AD372,$Q$13:$Q$76,0)),"")</f>
        <v>0</v>
      </c>
      <c r="BA372" s="183">
        <f>IFERROR(INDEX($V$79:$V$107,MATCH('backend (Ikke rør)'!$AD372,$Q$79:$Q$107,0)),"")</f>
        <v>0</v>
      </c>
      <c r="BB372" s="183">
        <f>IFERROR(INDEX($W$79:$W$107,MATCH('backend (Ikke rør)'!$AD372,$Q$79:$Q$107,0)),"")</f>
        <v>0</v>
      </c>
      <c r="BC372" s="188" t="b">
        <f t="shared" si="7"/>
        <v>0</v>
      </c>
    </row>
    <row r="373" spans="26:55" x14ac:dyDescent="0.25">
      <c r="Z373" s="186">
        <v>390</v>
      </c>
      <c r="AA373" s="191"/>
      <c r="AB373" s="191"/>
      <c r="AC373" s="191"/>
      <c r="AD373" s="191"/>
      <c r="AE373" s="191"/>
      <c r="AF373" s="191"/>
      <c r="AG373" s="191"/>
      <c r="AH373" s="191"/>
      <c r="AI373" s="191"/>
      <c r="AJ373" s="191"/>
      <c r="AK373" s="191"/>
      <c r="AL373" s="191"/>
      <c r="AM373" s="191"/>
      <c r="AN373" s="191"/>
      <c r="AO373" s="191"/>
      <c r="AP373" s="191"/>
      <c r="AQ373" s="191"/>
      <c r="AR373" s="191"/>
      <c r="AS373" s="191"/>
      <c r="AT373" s="191"/>
      <c r="AU373" s="191"/>
      <c r="AV373" s="183" t="str">
        <f>IFERROR(INDEX(prosjekttema_og_tittel[tema inngår i prosjektsøknad],MATCH(AD373,prosjekttema_og_tittel[rowId - prosjekttema],0)),"")</f>
        <v/>
      </c>
      <c r="AW373" s="183" t="str">
        <f>IFERROR(INDEX(prosjekttema_og_tittel[prosjekttema inngår i prosjektsøknad som har fått innvilgede midler],MATCH(AD373,prosjekttema_og_tittel[rowId - prosjekttema],0)),"")</f>
        <v/>
      </c>
      <c r="AX373" s="200" t="str">
        <f>IFERROR(INDEX($T$13:$T$76,MATCH('backend (Ikke rør)'!$AD373,$Q$13:$Q$76,0)),"")</f>
        <v>Måloppnåelse (antall ansatte)</v>
      </c>
      <c r="AY373" s="200">
        <f>IFERROR(INDEX($U$13:$U$76,MATCH('backend (Ikke rør)'!$AD373,$Q$13:$Q$76,0)),"")</f>
        <v>0</v>
      </c>
      <c r="AZ373" s="200">
        <f>IFERROR(INDEX($V$13:$V$76,MATCH('backend (Ikke rør)'!$AD373,$Q$13:$Q$76,0)),"")</f>
        <v>0</v>
      </c>
      <c r="BA373" s="183">
        <f>IFERROR(INDEX($V$79:$V$107,MATCH('backend (Ikke rør)'!$AD373,$Q$79:$Q$107,0)),"")</f>
        <v>0</v>
      </c>
      <c r="BB373" s="183">
        <f>IFERROR(INDEX($W$79:$W$107,MATCH('backend (Ikke rør)'!$AD373,$Q$79:$Q$107,0)),"")</f>
        <v>0</v>
      </c>
      <c r="BC373" s="188" t="b">
        <f t="shared" si="7"/>
        <v>0</v>
      </c>
    </row>
    <row r="374" spans="26:55" x14ac:dyDescent="0.25">
      <c r="Z374" s="186">
        <v>391</v>
      </c>
      <c r="AA374" s="191"/>
      <c r="AB374" s="191"/>
      <c r="AC374" s="191"/>
      <c r="AD374" s="191"/>
      <c r="AE374" s="191"/>
      <c r="AF374" s="191"/>
      <c r="AG374" s="191"/>
      <c r="AH374" s="191"/>
      <c r="AI374" s="191"/>
      <c r="AJ374" s="191"/>
      <c r="AK374" s="191"/>
      <c r="AL374" s="191"/>
      <c r="AM374" s="191"/>
      <c r="AN374" s="191"/>
      <c r="AO374" s="191"/>
      <c r="AP374" s="191"/>
      <c r="AQ374" s="191"/>
      <c r="AR374" s="191"/>
      <c r="AS374" s="191"/>
      <c r="AT374" s="191"/>
      <c r="AU374" s="191"/>
      <c r="AV374" s="183" t="str">
        <f>IFERROR(INDEX(prosjekttema_og_tittel[tema inngår i prosjektsøknad],MATCH(AD374,prosjekttema_og_tittel[rowId - prosjekttema],0)),"")</f>
        <v/>
      </c>
      <c r="AW374" s="183" t="str">
        <f>IFERROR(INDEX(prosjekttema_og_tittel[prosjekttema inngår i prosjektsøknad som har fått innvilgede midler],MATCH(AD374,prosjekttema_og_tittel[rowId - prosjekttema],0)),"")</f>
        <v/>
      </c>
      <c r="AX374" s="200" t="str">
        <f>IFERROR(INDEX($T$13:$T$76,MATCH('backend (Ikke rør)'!$AD374,$Q$13:$Q$76,0)),"")</f>
        <v>Måloppnåelse (antall ansatte)</v>
      </c>
      <c r="AY374" s="200">
        <f>IFERROR(INDEX($U$13:$U$76,MATCH('backend (Ikke rør)'!$AD374,$Q$13:$Q$76,0)),"")</f>
        <v>0</v>
      </c>
      <c r="AZ374" s="200">
        <f>IFERROR(INDEX($V$13:$V$76,MATCH('backend (Ikke rør)'!$AD374,$Q$13:$Q$76,0)),"")</f>
        <v>0</v>
      </c>
      <c r="BA374" s="183">
        <f>IFERROR(INDEX($V$79:$V$107,MATCH('backend (Ikke rør)'!$AD374,$Q$79:$Q$107,0)),"")</f>
        <v>0</v>
      </c>
      <c r="BB374" s="183">
        <f>IFERROR(INDEX($W$79:$W$107,MATCH('backend (Ikke rør)'!$AD374,$Q$79:$Q$107,0)),"")</f>
        <v>0</v>
      </c>
      <c r="BC374" s="188" t="b">
        <f t="shared" si="7"/>
        <v>0</v>
      </c>
    </row>
    <row r="375" spans="26:55" x14ac:dyDescent="0.25">
      <c r="Z375" s="186">
        <v>392</v>
      </c>
      <c r="AA375" s="191"/>
      <c r="AB375" s="191"/>
      <c r="AC375" s="191"/>
      <c r="AD375" s="191"/>
      <c r="AE375" s="191"/>
      <c r="AF375" s="191"/>
      <c r="AG375" s="191"/>
      <c r="AH375" s="191"/>
      <c r="AI375" s="191"/>
      <c r="AJ375" s="191"/>
      <c r="AK375" s="191"/>
      <c r="AL375" s="191"/>
      <c r="AM375" s="191"/>
      <c r="AN375" s="191"/>
      <c r="AO375" s="191"/>
      <c r="AP375" s="191"/>
      <c r="AQ375" s="191"/>
      <c r="AR375" s="191"/>
      <c r="AS375" s="191"/>
      <c r="AT375" s="191"/>
      <c r="AU375" s="191"/>
      <c r="AV375" s="183" t="str">
        <f>IFERROR(INDEX(prosjekttema_og_tittel[tema inngår i prosjektsøknad],MATCH(AD375,prosjekttema_og_tittel[rowId - prosjekttema],0)),"")</f>
        <v/>
      </c>
      <c r="AW375" s="183" t="str">
        <f>IFERROR(INDEX(prosjekttema_og_tittel[prosjekttema inngår i prosjektsøknad som har fått innvilgede midler],MATCH(AD375,prosjekttema_og_tittel[rowId - prosjekttema],0)),"")</f>
        <v/>
      </c>
      <c r="AX375" s="200" t="str">
        <f>IFERROR(INDEX($T$13:$T$76,MATCH('backend (Ikke rør)'!$AD375,$Q$13:$Q$76,0)),"")</f>
        <v>Måloppnåelse (antall ansatte)</v>
      </c>
      <c r="AY375" s="200">
        <f>IFERROR(INDEX($U$13:$U$76,MATCH('backend (Ikke rør)'!$AD375,$Q$13:$Q$76,0)),"")</f>
        <v>0</v>
      </c>
      <c r="AZ375" s="200">
        <f>IFERROR(INDEX($V$13:$V$76,MATCH('backend (Ikke rør)'!$AD375,$Q$13:$Q$76,0)),"")</f>
        <v>0</v>
      </c>
      <c r="BA375" s="183">
        <f>IFERROR(INDEX($V$79:$V$107,MATCH('backend (Ikke rør)'!$AD375,$Q$79:$Q$107,0)),"")</f>
        <v>0</v>
      </c>
      <c r="BB375" s="183">
        <f>IFERROR(INDEX($W$79:$W$107,MATCH('backend (Ikke rør)'!$AD375,$Q$79:$Q$107,0)),"")</f>
        <v>0</v>
      </c>
      <c r="BC375" s="188" t="b">
        <f t="shared" si="7"/>
        <v>0</v>
      </c>
    </row>
    <row r="376" spans="26:55" x14ac:dyDescent="0.25">
      <c r="Z376" s="186">
        <v>393</v>
      </c>
      <c r="AA376" s="191"/>
      <c r="AB376" s="191"/>
      <c r="AC376" s="191"/>
      <c r="AD376" s="191"/>
      <c r="AE376" s="191"/>
      <c r="AF376" s="191"/>
      <c r="AG376" s="191"/>
      <c r="AH376" s="191"/>
      <c r="AI376" s="191"/>
      <c r="AJ376" s="191"/>
      <c r="AK376" s="191"/>
      <c r="AL376" s="191"/>
      <c r="AM376" s="191"/>
      <c r="AN376" s="191"/>
      <c r="AO376" s="191"/>
      <c r="AP376" s="191"/>
      <c r="AQ376" s="191"/>
      <c r="AR376" s="191"/>
      <c r="AS376" s="191"/>
      <c r="AT376" s="191"/>
      <c r="AU376" s="191"/>
      <c r="AV376" s="183" t="str">
        <f>IFERROR(INDEX(prosjekttema_og_tittel[tema inngår i prosjektsøknad],MATCH(AD376,prosjekttema_og_tittel[rowId - prosjekttema],0)),"")</f>
        <v/>
      </c>
      <c r="AW376" s="183" t="str">
        <f>IFERROR(INDEX(prosjekttema_og_tittel[prosjekttema inngår i prosjektsøknad som har fått innvilgede midler],MATCH(AD376,prosjekttema_og_tittel[rowId - prosjekttema],0)),"")</f>
        <v/>
      </c>
      <c r="AX376" s="200" t="str">
        <f>IFERROR(INDEX($T$13:$T$76,MATCH('backend (Ikke rør)'!$AD376,$Q$13:$Q$76,0)),"")</f>
        <v>Måloppnåelse (antall ansatte)</v>
      </c>
      <c r="AY376" s="200">
        <f>IFERROR(INDEX($U$13:$U$76,MATCH('backend (Ikke rør)'!$AD376,$Q$13:$Q$76,0)),"")</f>
        <v>0</v>
      </c>
      <c r="AZ376" s="200">
        <f>IFERROR(INDEX($V$13:$V$76,MATCH('backend (Ikke rør)'!$AD376,$Q$13:$Q$76,0)),"")</f>
        <v>0</v>
      </c>
      <c r="BA376" s="183">
        <f>IFERROR(INDEX($V$79:$V$107,MATCH('backend (Ikke rør)'!$AD376,$Q$79:$Q$107,0)),"")</f>
        <v>0</v>
      </c>
      <c r="BB376" s="183">
        <f>IFERROR(INDEX($W$79:$W$107,MATCH('backend (Ikke rør)'!$AD376,$Q$79:$Q$107,0)),"")</f>
        <v>0</v>
      </c>
      <c r="BC376" s="188" t="b">
        <f t="shared" si="7"/>
        <v>0</v>
      </c>
    </row>
    <row r="377" spans="26:55" x14ac:dyDescent="0.25">
      <c r="Z377" s="186">
        <v>394</v>
      </c>
      <c r="AA377" s="191"/>
      <c r="AB377" s="191"/>
      <c r="AC377" s="191"/>
      <c r="AD377" s="191"/>
      <c r="AE377" s="191"/>
      <c r="AF377" s="191"/>
      <c r="AG377" s="191"/>
      <c r="AH377" s="191"/>
      <c r="AI377" s="191"/>
      <c r="AJ377" s="191"/>
      <c r="AK377" s="191"/>
      <c r="AL377" s="191"/>
      <c r="AM377" s="191"/>
      <c r="AN377" s="191"/>
      <c r="AO377" s="191"/>
      <c r="AP377" s="191"/>
      <c r="AQ377" s="191"/>
      <c r="AR377" s="191"/>
      <c r="AS377" s="191"/>
      <c r="AT377" s="191"/>
      <c r="AU377" s="191"/>
      <c r="AV377" s="183" t="str">
        <f>IFERROR(INDEX(prosjekttema_og_tittel[tema inngår i prosjektsøknad],MATCH(AD377,prosjekttema_og_tittel[rowId - prosjekttema],0)),"")</f>
        <v/>
      </c>
      <c r="AW377" s="183" t="str">
        <f>IFERROR(INDEX(prosjekttema_og_tittel[prosjekttema inngår i prosjektsøknad som har fått innvilgede midler],MATCH(AD377,prosjekttema_og_tittel[rowId - prosjekttema],0)),"")</f>
        <v/>
      </c>
      <c r="AX377" s="200" t="str">
        <f>IFERROR(INDEX($T$13:$T$76,MATCH('backend (Ikke rør)'!$AD377,$Q$13:$Q$76,0)),"")</f>
        <v>Måloppnåelse (antall ansatte)</v>
      </c>
      <c r="AY377" s="200">
        <f>IFERROR(INDEX($U$13:$U$76,MATCH('backend (Ikke rør)'!$AD377,$Q$13:$Q$76,0)),"")</f>
        <v>0</v>
      </c>
      <c r="AZ377" s="200">
        <f>IFERROR(INDEX($V$13:$V$76,MATCH('backend (Ikke rør)'!$AD377,$Q$13:$Q$76,0)),"")</f>
        <v>0</v>
      </c>
      <c r="BA377" s="183">
        <f>IFERROR(INDEX($V$79:$V$107,MATCH('backend (Ikke rør)'!$AD377,$Q$79:$Q$107,0)),"")</f>
        <v>0</v>
      </c>
      <c r="BB377" s="183">
        <f>IFERROR(INDEX($W$79:$W$107,MATCH('backend (Ikke rør)'!$AD377,$Q$79:$Q$107,0)),"")</f>
        <v>0</v>
      </c>
      <c r="BC377" s="188" t="b">
        <f t="shared" si="7"/>
        <v>0</v>
      </c>
    </row>
    <row r="378" spans="26:55" x14ac:dyDescent="0.25">
      <c r="Z378" s="186">
        <v>395</v>
      </c>
      <c r="AA378" s="191"/>
      <c r="AB378" s="191"/>
      <c r="AC378" s="191"/>
      <c r="AD378" s="191"/>
      <c r="AE378" s="191"/>
      <c r="AF378" s="191"/>
      <c r="AG378" s="191"/>
      <c r="AH378" s="191"/>
      <c r="AI378" s="191"/>
      <c r="AJ378" s="191"/>
      <c r="AK378" s="191"/>
      <c r="AL378" s="191"/>
      <c r="AM378" s="191"/>
      <c r="AN378" s="191"/>
      <c r="AO378" s="191"/>
      <c r="AP378" s="191"/>
      <c r="AQ378" s="191"/>
      <c r="AR378" s="191"/>
      <c r="AS378" s="191"/>
      <c r="AT378" s="191"/>
      <c r="AU378" s="191"/>
      <c r="AV378" s="183" t="str">
        <f>IFERROR(INDEX(prosjekttema_og_tittel[tema inngår i prosjektsøknad],MATCH(AD378,prosjekttema_og_tittel[rowId - prosjekttema],0)),"")</f>
        <v/>
      </c>
      <c r="AW378" s="183" t="str">
        <f>IFERROR(INDEX(prosjekttema_og_tittel[prosjekttema inngår i prosjektsøknad som har fått innvilgede midler],MATCH(AD378,prosjekttema_og_tittel[rowId - prosjekttema],0)),"")</f>
        <v/>
      </c>
      <c r="AX378" s="200" t="str">
        <f>IFERROR(INDEX($T$13:$T$76,MATCH('backend (Ikke rør)'!$AD378,$Q$13:$Q$76,0)),"")</f>
        <v>Måloppnåelse (antall ansatte)</v>
      </c>
      <c r="AY378" s="200">
        <f>IFERROR(INDEX($U$13:$U$76,MATCH('backend (Ikke rør)'!$AD378,$Q$13:$Q$76,0)),"")</f>
        <v>0</v>
      </c>
      <c r="AZ378" s="200">
        <f>IFERROR(INDEX($V$13:$V$76,MATCH('backend (Ikke rør)'!$AD378,$Q$13:$Q$76,0)),"")</f>
        <v>0</v>
      </c>
      <c r="BA378" s="183">
        <f>IFERROR(INDEX($V$79:$V$107,MATCH('backend (Ikke rør)'!$AD378,$Q$79:$Q$107,0)),"")</f>
        <v>0</v>
      </c>
      <c r="BB378" s="183">
        <f>IFERROR(INDEX($W$79:$W$107,MATCH('backend (Ikke rør)'!$AD378,$Q$79:$Q$107,0)),"")</f>
        <v>0</v>
      </c>
      <c r="BC378" s="188" t="b">
        <f t="shared" si="7"/>
        <v>0</v>
      </c>
    </row>
    <row r="379" spans="26:55" x14ac:dyDescent="0.25">
      <c r="Z379" s="186">
        <v>396</v>
      </c>
      <c r="AA379" s="191"/>
      <c r="AB379" s="191"/>
      <c r="AC379" s="191"/>
      <c r="AD379" s="191"/>
      <c r="AE379" s="191"/>
      <c r="AF379" s="191"/>
      <c r="AG379" s="191"/>
      <c r="AH379" s="191"/>
      <c r="AI379" s="191"/>
      <c r="AJ379" s="191"/>
      <c r="AK379" s="191"/>
      <c r="AL379" s="191"/>
      <c r="AM379" s="191"/>
      <c r="AN379" s="191"/>
      <c r="AO379" s="191"/>
      <c r="AP379" s="191"/>
      <c r="AQ379" s="191"/>
      <c r="AR379" s="191"/>
      <c r="AS379" s="191"/>
      <c r="AT379" s="191"/>
      <c r="AU379" s="191"/>
      <c r="AV379" s="183" t="str">
        <f>IFERROR(INDEX(prosjekttema_og_tittel[tema inngår i prosjektsøknad],MATCH(AD379,prosjekttema_og_tittel[rowId - prosjekttema],0)),"")</f>
        <v/>
      </c>
      <c r="AW379" s="183" t="str">
        <f>IFERROR(INDEX(prosjekttema_og_tittel[prosjekttema inngår i prosjektsøknad som har fått innvilgede midler],MATCH(AD379,prosjekttema_og_tittel[rowId - prosjekttema],0)),"")</f>
        <v/>
      </c>
      <c r="AX379" s="200" t="str">
        <f>IFERROR(INDEX($T$13:$T$76,MATCH('backend (Ikke rør)'!$AD379,$Q$13:$Q$76,0)),"")</f>
        <v>Måloppnåelse (antall ansatte)</v>
      </c>
      <c r="AY379" s="200">
        <f>IFERROR(INDEX($U$13:$U$76,MATCH('backend (Ikke rør)'!$AD379,$Q$13:$Q$76,0)),"")</f>
        <v>0</v>
      </c>
      <c r="AZ379" s="200">
        <f>IFERROR(INDEX($V$13:$V$76,MATCH('backend (Ikke rør)'!$AD379,$Q$13:$Q$76,0)),"")</f>
        <v>0</v>
      </c>
      <c r="BA379" s="183">
        <f>IFERROR(INDEX($V$79:$V$107,MATCH('backend (Ikke rør)'!$AD379,$Q$79:$Q$107,0)),"")</f>
        <v>0</v>
      </c>
      <c r="BB379" s="183">
        <f>IFERROR(INDEX($W$79:$W$107,MATCH('backend (Ikke rør)'!$AD379,$Q$79:$Q$107,0)),"")</f>
        <v>0</v>
      </c>
      <c r="BC379" s="188" t="b">
        <f t="shared" si="7"/>
        <v>0</v>
      </c>
    </row>
    <row r="380" spans="26:55" x14ac:dyDescent="0.25">
      <c r="Z380" s="186">
        <v>397</v>
      </c>
      <c r="AA380" s="191"/>
      <c r="AB380" s="191"/>
      <c r="AC380" s="191"/>
      <c r="AD380" s="191"/>
      <c r="AE380" s="191"/>
      <c r="AF380" s="191"/>
      <c r="AG380" s="191"/>
      <c r="AH380" s="191"/>
      <c r="AI380" s="191"/>
      <c r="AJ380" s="191"/>
      <c r="AK380" s="191"/>
      <c r="AL380" s="191"/>
      <c r="AM380" s="191"/>
      <c r="AN380" s="191"/>
      <c r="AO380" s="191"/>
      <c r="AP380" s="191"/>
      <c r="AQ380" s="191"/>
      <c r="AR380" s="191"/>
      <c r="AS380" s="191"/>
      <c r="AT380" s="191"/>
      <c r="AU380" s="191"/>
      <c r="AV380" s="183" t="str">
        <f>IFERROR(INDEX(prosjekttema_og_tittel[tema inngår i prosjektsøknad],MATCH(AD380,prosjekttema_og_tittel[rowId - prosjekttema],0)),"")</f>
        <v/>
      </c>
      <c r="AW380" s="183" t="str">
        <f>IFERROR(INDEX(prosjekttema_og_tittel[prosjekttema inngår i prosjektsøknad som har fått innvilgede midler],MATCH(AD380,prosjekttema_og_tittel[rowId - prosjekttema],0)),"")</f>
        <v/>
      </c>
      <c r="AX380" s="200" t="str">
        <f>IFERROR(INDEX($T$13:$T$76,MATCH('backend (Ikke rør)'!$AD380,$Q$13:$Q$76,0)),"")</f>
        <v>Måloppnåelse (antall ansatte)</v>
      </c>
      <c r="AY380" s="200">
        <f>IFERROR(INDEX($U$13:$U$76,MATCH('backend (Ikke rør)'!$AD380,$Q$13:$Q$76,0)),"")</f>
        <v>0</v>
      </c>
      <c r="AZ380" s="200">
        <f>IFERROR(INDEX($V$13:$V$76,MATCH('backend (Ikke rør)'!$AD380,$Q$13:$Q$76,0)),"")</f>
        <v>0</v>
      </c>
      <c r="BA380" s="183">
        <f>IFERROR(INDEX($V$79:$V$107,MATCH('backend (Ikke rør)'!$AD380,$Q$79:$Q$107,0)),"")</f>
        <v>0</v>
      </c>
      <c r="BB380" s="183">
        <f>IFERROR(INDEX($W$79:$W$107,MATCH('backend (Ikke rør)'!$AD380,$Q$79:$Q$107,0)),"")</f>
        <v>0</v>
      </c>
      <c r="BC380" s="188" t="b">
        <f t="shared" si="7"/>
        <v>0</v>
      </c>
    </row>
    <row r="381" spans="26:55" x14ac:dyDescent="0.25">
      <c r="Z381" s="186">
        <v>398</v>
      </c>
      <c r="AA381" s="191"/>
      <c r="AB381" s="191"/>
      <c r="AC381" s="191"/>
      <c r="AD381" s="191"/>
      <c r="AE381" s="191"/>
      <c r="AF381" s="191"/>
      <c r="AG381" s="191"/>
      <c r="AH381" s="191"/>
      <c r="AI381" s="191"/>
      <c r="AJ381" s="191"/>
      <c r="AK381" s="191"/>
      <c r="AL381" s="191"/>
      <c r="AM381" s="191"/>
      <c r="AN381" s="191"/>
      <c r="AO381" s="191"/>
      <c r="AP381" s="191"/>
      <c r="AQ381" s="191"/>
      <c r="AR381" s="191"/>
      <c r="AS381" s="191"/>
      <c r="AT381" s="191"/>
      <c r="AU381" s="191"/>
      <c r="AV381" s="183" t="str">
        <f>IFERROR(INDEX(prosjekttema_og_tittel[tema inngår i prosjektsøknad],MATCH(AD381,prosjekttema_og_tittel[rowId - prosjekttema],0)),"")</f>
        <v/>
      </c>
      <c r="AW381" s="183" t="str">
        <f>IFERROR(INDEX(prosjekttema_og_tittel[prosjekttema inngår i prosjektsøknad som har fått innvilgede midler],MATCH(AD381,prosjekttema_og_tittel[rowId - prosjekttema],0)),"")</f>
        <v/>
      </c>
      <c r="AX381" s="200" t="str">
        <f>IFERROR(INDEX($T$13:$T$76,MATCH('backend (Ikke rør)'!$AD381,$Q$13:$Q$76,0)),"")</f>
        <v>Måloppnåelse (antall ansatte)</v>
      </c>
      <c r="AY381" s="200">
        <f>IFERROR(INDEX($U$13:$U$76,MATCH('backend (Ikke rør)'!$AD381,$Q$13:$Q$76,0)),"")</f>
        <v>0</v>
      </c>
      <c r="AZ381" s="200">
        <f>IFERROR(INDEX($V$13:$V$76,MATCH('backend (Ikke rør)'!$AD381,$Q$13:$Q$76,0)),"")</f>
        <v>0</v>
      </c>
      <c r="BA381" s="183">
        <f>IFERROR(INDEX($V$79:$V$107,MATCH('backend (Ikke rør)'!$AD381,$Q$79:$Q$107,0)),"")</f>
        <v>0</v>
      </c>
      <c r="BB381" s="183">
        <f>IFERROR(INDEX($W$79:$W$107,MATCH('backend (Ikke rør)'!$AD381,$Q$79:$Q$107,0)),"")</f>
        <v>0</v>
      </c>
      <c r="BC381" s="188" t="b">
        <f t="shared" si="7"/>
        <v>0</v>
      </c>
    </row>
    <row r="382" spans="26:55" x14ac:dyDescent="0.25">
      <c r="Z382" s="186">
        <v>399</v>
      </c>
      <c r="AA382" s="191"/>
      <c r="AB382" s="191"/>
      <c r="AC382" s="191"/>
      <c r="AD382" s="191"/>
      <c r="AE382" s="191"/>
      <c r="AF382" s="191"/>
      <c r="AG382" s="191"/>
      <c r="AH382" s="191"/>
      <c r="AI382" s="191"/>
      <c r="AJ382" s="191"/>
      <c r="AK382" s="191"/>
      <c r="AL382" s="191"/>
      <c r="AM382" s="191"/>
      <c r="AN382" s="191"/>
      <c r="AO382" s="191"/>
      <c r="AP382" s="191"/>
      <c r="AQ382" s="191"/>
      <c r="AR382" s="191"/>
      <c r="AS382" s="191"/>
      <c r="AT382" s="191"/>
      <c r="AU382" s="191"/>
      <c r="AV382" s="183" t="str">
        <f>IFERROR(INDEX(prosjekttema_og_tittel[tema inngår i prosjektsøknad],MATCH(AD382,prosjekttema_og_tittel[rowId - prosjekttema],0)),"")</f>
        <v/>
      </c>
      <c r="AW382" s="183" t="str">
        <f>IFERROR(INDEX(prosjekttema_og_tittel[prosjekttema inngår i prosjektsøknad som har fått innvilgede midler],MATCH(AD382,prosjekttema_og_tittel[rowId - prosjekttema],0)),"")</f>
        <v/>
      </c>
      <c r="AX382" s="200" t="str">
        <f>IFERROR(INDEX($T$13:$T$76,MATCH('backend (Ikke rør)'!$AD382,$Q$13:$Q$76,0)),"")</f>
        <v>Måloppnåelse (antall ansatte)</v>
      </c>
      <c r="AY382" s="200">
        <f>IFERROR(INDEX($U$13:$U$76,MATCH('backend (Ikke rør)'!$AD382,$Q$13:$Q$76,0)),"")</f>
        <v>0</v>
      </c>
      <c r="AZ382" s="200">
        <f>IFERROR(INDEX($V$13:$V$76,MATCH('backend (Ikke rør)'!$AD382,$Q$13:$Q$76,0)),"")</f>
        <v>0</v>
      </c>
      <c r="BA382" s="183">
        <f>IFERROR(INDEX($V$79:$V$107,MATCH('backend (Ikke rør)'!$AD382,$Q$79:$Q$107,0)),"")</f>
        <v>0</v>
      </c>
      <c r="BB382" s="183">
        <f>IFERROR(INDEX($W$79:$W$107,MATCH('backend (Ikke rør)'!$AD382,$Q$79:$Q$107,0)),"")</f>
        <v>0</v>
      </c>
      <c r="BC382" s="188" t="b">
        <f t="shared" si="7"/>
        <v>0</v>
      </c>
    </row>
    <row r="383" spans="26:55" x14ac:dyDescent="0.25">
      <c r="Z383" s="186">
        <v>400</v>
      </c>
      <c r="AA383" s="191"/>
      <c r="AB383" s="191"/>
      <c r="AC383" s="191"/>
      <c r="AD383" s="191"/>
      <c r="AE383" s="191"/>
      <c r="AF383" s="191"/>
      <c r="AG383" s="191"/>
      <c r="AH383" s="191"/>
      <c r="AI383" s="191"/>
      <c r="AJ383" s="191"/>
      <c r="AK383" s="191"/>
      <c r="AL383" s="191"/>
      <c r="AM383" s="191"/>
      <c r="AN383" s="191"/>
      <c r="AO383" s="191"/>
      <c r="AP383" s="191"/>
      <c r="AQ383" s="191"/>
      <c r="AR383" s="191"/>
      <c r="AS383" s="191"/>
      <c r="AT383" s="191"/>
      <c r="AU383" s="191"/>
      <c r="AV383" s="183" t="str">
        <f>IFERROR(INDEX(prosjekttema_og_tittel[tema inngår i prosjektsøknad],MATCH(AD383,prosjekttema_og_tittel[rowId - prosjekttema],0)),"")</f>
        <v/>
      </c>
      <c r="AW383" s="183" t="str">
        <f>IFERROR(INDEX(prosjekttema_og_tittel[prosjekttema inngår i prosjektsøknad som har fått innvilgede midler],MATCH(AD383,prosjekttema_og_tittel[rowId - prosjekttema],0)),"")</f>
        <v/>
      </c>
      <c r="AX383" s="200" t="str">
        <f>IFERROR(INDEX($T$13:$T$76,MATCH('backend (Ikke rør)'!$AD383,$Q$13:$Q$76,0)),"")</f>
        <v>Måloppnåelse (antall ansatte)</v>
      </c>
      <c r="AY383" s="200">
        <f>IFERROR(INDEX($U$13:$U$76,MATCH('backend (Ikke rør)'!$AD383,$Q$13:$Q$76,0)),"")</f>
        <v>0</v>
      </c>
      <c r="AZ383" s="200">
        <f>IFERROR(INDEX($V$13:$V$76,MATCH('backend (Ikke rør)'!$AD383,$Q$13:$Q$76,0)),"")</f>
        <v>0</v>
      </c>
      <c r="BA383" s="183">
        <f>IFERROR(INDEX($V$79:$V$107,MATCH('backend (Ikke rør)'!$AD383,$Q$79:$Q$107,0)),"")</f>
        <v>0</v>
      </c>
      <c r="BB383" s="183">
        <f>IFERROR(INDEX($W$79:$W$107,MATCH('backend (Ikke rør)'!$AD383,$Q$79:$Q$107,0)),"")</f>
        <v>0</v>
      </c>
      <c r="BC383" s="188" t="b">
        <f t="shared" si="7"/>
        <v>0</v>
      </c>
    </row>
    <row r="384" spans="26:55" x14ac:dyDescent="0.25">
      <c r="Z384" s="186">
        <v>401</v>
      </c>
      <c r="AA384" s="191"/>
      <c r="AB384" s="191"/>
      <c r="AC384" s="191"/>
      <c r="AD384" s="191"/>
      <c r="AE384" s="191"/>
      <c r="AF384" s="191"/>
      <c r="AG384" s="191"/>
      <c r="AH384" s="191"/>
      <c r="AI384" s="191"/>
      <c r="AJ384" s="191"/>
      <c r="AK384" s="191"/>
      <c r="AL384" s="191"/>
      <c r="AM384" s="191"/>
      <c r="AN384" s="191"/>
      <c r="AO384" s="191"/>
      <c r="AP384" s="191"/>
      <c r="AQ384" s="191"/>
      <c r="AR384" s="191"/>
      <c r="AS384" s="191"/>
      <c r="AT384" s="191"/>
      <c r="AU384" s="191"/>
      <c r="AV384" s="183" t="str">
        <f>IFERROR(INDEX(prosjekttema_og_tittel[tema inngår i prosjektsøknad],MATCH(AD384,prosjekttema_og_tittel[rowId - prosjekttema],0)),"")</f>
        <v/>
      </c>
      <c r="AW384" s="183" t="str">
        <f>IFERROR(INDEX(prosjekttema_og_tittel[prosjekttema inngår i prosjektsøknad som har fått innvilgede midler],MATCH(AD384,prosjekttema_og_tittel[rowId - prosjekttema],0)),"")</f>
        <v/>
      </c>
      <c r="AX384" s="200" t="str">
        <f>IFERROR(INDEX($T$13:$T$76,MATCH('backend (Ikke rør)'!$AD384,$Q$13:$Q$76,0)),"")</f>
        <v>Måloppnåelse (antall ansatte)</v>
      </c>
      <c r="AY384" s="200">
        <f>IFERROR(INDEX($U$13:$U$76,MATCH('backend (Ikke rør)'!$AD384,$Q$13:$Q$76,0)),"")</f>
        <v>0</v>
      </c>
      <c r="AZ384" s="200">
        <f>IFERROR(INDEX($V$13:$V$76,MATCH('backend (Ikke rør)'!$AD384,$Q$13:$Q$76,0)),"")</f>
        <v>0</v>
      </c>
      <c r="BA384" s="183">
        <f>IFERROR(INDEX($V$79:$V$107,MATCH('backend (Ikke rør)'!$AD384,$Q$79:$Q$107,0)),"")</f>
        <v>0</v>
      </c>
      <c r="BB384" s="183">
        <f>IFERROR(INDEX($W$79:$W$107,MATCH('backend (Ikke rør)'!$AD384,$Q$79:$Q$107,0)),"")</f>
        <v>0</v>
      </c>
      <c r="BC384" s="188" t="b">
        <f t="shared" si="7"/>
        <v>0</v>
      </c>
    </row>
    <row r="385" spans="26:55" x14ac:dyDescent="0.25">
      <c r="Z385" s="186">
        <v>402</v>
      </c>
      <c r="AA385" s="191"/>
      <c r="AB385" s="191"/>
      <c r="AC385" s="191"/>
      <c r="AD385" s="191"/>
      <c r="AE385" s="191"/>
      <c r="AF385" s="191"/>
      <c r="AG385" s="191"/>
      <c r="AH385" s="191"/>
      <c r="AI385" s="191"/>
      <c r="AJ385" s="191"/>
      <c r="AK385" s="191"/>
      <c r="AL385" s="191"/>
      <c r="AM385" s="191"/>
      <c r="AN385" s="191"/>
      <c r="AO385" s="191"/>
      <c r="AP385" s="191"/>
      <c r="AQ385" s="191"/>
      <c r="AR385" s="191"/>
      <c r="AS385" s="191"/>
      <c r="AT385" s="191"/>
      <c r="AU385" s="191"/>
      <c r="AV385" s="183" t="str">
        <f>IFERROR(INDEX(prosjekttema_og_tittel[tema inngår i prosjektsøknad],MATCH(AD385,prosjekttema_og_tittel[rowId - prosjekttema],0)),"")</f>
        <v/>
      </c>
      <c r="AW385" s="183" t="str">
        <f>IFERROR(INDEX(prosjekttema_og_tittel[prosjekttema inngår i prosjektsøknad som har fått innvilgede midler],MATCH(AD385,prosjekttema_og_tittel[rowId - prosjekttema],0)),"")</f>
        <v/>
      </c>
      <c r="AX385" s="200" t="str">
        <f>IFERROR(INDEX($T$13:$T$76,MATCH('backend (Ikke rør)'!$AD385,$Q$13:$Q$76,0)),"")</f>
        <v>Måloppnåelse (antall ansatte)</v>
      </c>
      <c r="AY385" s="200">
        <f>IFERROR(INDEX($U$13:$U$76,MATCH('backend (Ikke rør)'!$AD385,$Q$13:$Q$76,0)),"")</f>
        <v>0</v>
      </c>
      <c r="AZ385" s="200">
        <f>IFERROR(INDEX($V$13:$V$76,MATCH('backend (Ikke rør)'!$AD385,$Q$13:$Q$76,0)),"")</f>
        <v>0</v>
      </c>
      <c r="BA385" s="183">
        <f>IFERROR(INDEX($V$79:$V$107,MATCH('backend (Ikke rør)'!$AD385,$Q$79:$Q$107,0)),"")</f>
        <v>0</v>
      </c>
      <c r="BB385" s="183">
        <f>IFERROR(INDEX($W$79:$W$107,MATCH('backend (Ikke rør)'!$AD385,$Q$79:$Q$107,0)),"")</f>
        <v>0</v>
      </c>
      <c r="BC385" s="188" t="b">
        <f t="shared" si="7"/>
        <v>0</v>
      </c>
    </row>
    <row r="386" spans="26:55" x14ac:dyDescent="0.25">
      <c r="Z386" s="186">
        <v>403</v>
      </c>
      <c r="AA386" s="191"/>
      <c r="AB386" s="191"/>
      <c r="AC386" s="191"/>
      <c r="AD386" s="191"/>
      <c r="AE386" s="191"/>
      <c r="AF386" s="191"/>
      <c r="AG386" s="191"/>
      <c r="AH386" s="191"/>
      <c r="AI386" s="191"/>
      <c r="AJ386" s="191"/>
      <c r="AK386" s="191"/>
      <c r="AL386" s="191"/>
      <c r="AM386" s="191"/>
      <c r="AN386" s="191"/>
      <c r="AO386" s="191"/>
      <c r="AP386" s="191"/>
      <c r="AQ386" s="191"/>
      <c r="AR386" s="191"/>
      <c r="AS386" s="191"/>
      <c r="AT386" s="191"/>
      <c r="AU386" s="191"/>
      <c r="AV386" s="183" t="str">
        <f>IFERROR(INDEX(prosjekttema_og_tittel[tema inngår i prosjektsøknad],MATCH(AD386,prosjekttema_og_tittel[rowId - prosjekttema],0)),"")</f>
        <v/>
      </c>
      <c r="AW386" s="183" t="str">
        <f>IFERROR(INDEX(prosjekttema_og_tittel[prosjekttema inngår i prosjektsøknad som har fått innvilgede midler],MATCH(AD386,prosjekttema_og_tittel[rowId - prosjekttema],0)),"")</f>
        <v/>
      </c>
      <c r="AX386" s="200" t="str">
        <f>IFERROR(INDEX($T$13:$T$76,MATCH('backend (Ikke rør)'!$AD386,$Q$13:$Q$76,0)),"")</f>
        <v>Måloppnåelse (antall ansatte)</v>
      </c>
      <c r="AY386" s="200">
        <f>IFERROR(INDEX($U$13:$U$76,MATCH('backend (Ikke rør)'!$AD386,$Q$13:$Q$76,0)),"")</f>
        <v>0</v>
      </c>
      <c r="AZ386" s="200">
        <f>IFERROR(INDEX($V$13:$V$76,MATCH('backend (Ikke rør)'!$AD386,$Q$13:$Q$76,0)),"")</f>
        <v>0</v>
      </c>
      <c r="BA386" s="183">
        <f>IFERROR(INDEX($V$79:$V$107,MATCH('backend (Ikke rør)'!$AD386,$Q$79:$Q$107,0)),"")</f>
        <v>0</v>
      </c>
      <c r="BB386" s="183">
        <f>IFERROR(INDEX($W$79:$W$107,MATCH('backend (Ikke rør)'!$AD386,$Q$79:$Q$107,0)),"")</f>
        <v>0</v>
      </c>
      <c r="BC386" s="188" t="b">
        <f t="shared" si="7"/>
        <v>0</v>
      </c>
    </row>
    <row r="387" spans="26:55" x14ac:dyDescent="0.25">
      <c r="Z387" s="186">
        <v>404</v>
      </c>
      <c r="AA387" s="191"/>
      <c r="AB387" s="191"/>
      <c r="AC387" s="191"/>
      <c r="AD387" s="191"/>
      <c r="AE387" s="191"/>
      <c r="AF387" s="191"/>
      <c r="AG387" s="191"/>
      <c r="AH387" s="191"/>
      <c r="AI387" s="191"/>
      <c r="AJ387" s="191"/>
      <c r="AK387" s="191"/>
      <c r="AL387" s="191"/>
      <c r="AM387" s="191"/>
      <c r="AN387" s="191"/>
      <c r="AO387" s="191"/>
      <c r="AP387" s="191"/>
      <c r="AQ387" s="191"/>
      <c r="AR387" s="191"/>
      <c r="AS387" s="191"/>
      <c r="AT387" s="191"/>
      <c r="AU387" s="191"/>
      <c r="AV387" s="183" t="str">
        <f>IFERROR(INDEX(prosjekttema_og_tittel[tema inngår i prosjektsøknad],MATCH(AD387,prosjekttema_og_tittel[rowId - prosjekttema],0)),"")</f>
        <v/>
      </c>
      <c r="AW387" s="183" t="str">
        <f>IFERROR(INDEX(prosjekttema_og_tittel[prosjekttema inngår i prosjektsøknad som har fått innvilgede midler],MATCH(AD387,prosjekttema_og_tittel[rowId - prosjekttema],0)),"")</f>
        <v/>
      </c>
      <c r="AX387" s="200" t="str">
        <f>IFERROR(INDEX($T$13:$T$76,MATCH('backend (Ikke rør)'!$AD387,$Q$13:$Q$76,0)),"")</f>
        <v>Måloppnåelse (antall ansatte)</v>
      </c>
      <c r="AY387" s="200">
        <f>IFERROR(INDEX($U$13:$U$76,MATCH('backend (Ikke rør)'!$AD387,$Q$13:$Q$76,0)),"")</f>
        <v>0</v>
      </c>
      <c r="AZ387" s="200">
        <f>IFERROR(INDEX($V$13:$V$76,MATCH('backend (Ikke rør)'!$AD387,$Q$13:$Q$76,0)),"")</f>
        <v>0</v>
      </c>
      <c r="BA387" s="183">
        <f>IFERROR(INDEX($V$79:$V$107,MATCH('backend (Ikke rør)'!$AD387,$Q$79:$Q$107,0)),"")</f>
        <v>0</v>
      </c>
      <c r="BB387" s="183">
        <f>IFERROR(INDEX($W$79:$W$107,MATCH('backend (Ikke rør)'!$AD387,$Q$79:$Q$107,0)),"")</f>
        <v>0</v>
      </c>
      <c r="BC387" s="188" t="b">
        <f t="shared" si="7"/>
        <v>0</v>
      </c>
    </row>
    <row r="388" spans="26:55" x14ac:dyDescent="0.25">
      <c r="Z388" s="186">
        <v>405</v>
      </c>
      <c r="AA388" s="191"/>
      <c r="AB388" s="191"/>
      <c r="AC388" s="191"/>
      <c r="AD388" s="191"/>
      <c r="AE388" s="191"/>
      <c r="AF388" s="191"/>
      <c r="AG388" s="191"/>
      <c r="AH388" s="191"/>
      <c r="AI388" s="191"/>
      <c r="AJ388" s="191"/>
      <c r="AK388" s="191"/>
      <c r="AL388" s="191"/>
      <c r="AM388" s="191"/>
      <c r="AN388" s="191"/>
      <c r="AO388" s="191"/>
      <c r="AP388" s="191"/>
      <c r="AQ388" s="191"/>
      <c r="AR388" s="191"/>
      <c r="AS388" s="191"/>
      <c r="AT388" s="191"/>
      <c r="AU388" s="191"/>
      <c r="AV388" s="183" t="str">
        <f>IFERROR(INDEX(prosjekttema_og_tittel[tema inngår i prosjektsøknad],MATCH(AD388,prosjekttema_og_tittel[rowId - prosjekttema],0)),"")</f>
        <v/>
      </c>
      <c r="AW388" s="183" t="str">
        <f>IFERROR(INDEX(prosjekttema_og_tittel[prosjekttema inngår i prosjektsøknad som har fått innvilgede midler],MATCH(AD388,prosjekttema_og_tittel[rowId - prosjekttema],0)),"")</f>
        <v/>
      </c>
      <c r="AX388" s="200" t="str">
        <f>IFERROR(INDEX($T$13:$T$76,MATCH('backend (Ikke rør)'!$AD388,$Q$13:$Q$76,0)),"")</f>
        <v>Måloppnåelse (antall ansatte)</v>
      </c>
      <c r="AY388" s="200">
        <f>IFERROR(INDEX($U$13:$U$76,MATCH('backend (Ikke rør)'!$AD388,$Q$13:$Q$76,0)),"")</f>
        <v>0</v>
      </c>
      <c r="AZ388" s="200">
        <f>IFERROR(INDEX($V$13:$V$76,MATCH('backend (Ikke rør)'!$AD388,$Q$13:$Q$76,0)),"")</f>
        <v>0</v>
      </c>
      <c r="BA388" s="183">
        <f>IFERROR(INDEX($V$79:$V$107,MATCH('backend (Ikke rør)'!$AD388,$Q$79:$Q$107,0)),"")</f>
        <v>0</v>
      </c>
      <c r="BB388" s="183">
        <f>IFERROR(INDEX($W$79:$W$107,MATCH('backend (Ikke rør)'!$AD388,$Q$79:$Q$107,0)),"")</f>
        <v>0</v>
      </c>
      <c r="BC388" s="188" t="b">
        <f t="shared" si="7"/>
        <v>0</v>
      </c>
    </row>
    <row r="389" spans="26:55" x14ac:dyDescent="0.25">
      <c r="Z389" s="186">
        <v>406</v>
      </c>
      <c r="AA389" s="191"/>
      <c r="AB389" s="191"/>
      <c r="AC389" s="191"/>
      <c r="AD389" s="191"/>
      <c r="AE389" s="191"/>
      <c r="AF389" s="191"/>
      <c r="AG389" s="191"/>
      <c r="AH389" s="191"/>
      <c r="AI389" s="191"/>
      <c r="AJ389" s="191"/>
      <c r="AK389" s="191"/>
      <c r="AL389" s="191"/>
      <c r="AM389" s="191"/>
      <c r="AN389" s="191"/>
      <c r="AO389" s="191"/>
      <c r="AP389" s="191"/>
      <c r="AQ389" s="191"/>
      <c r="AR389" s="191"/>
      <c r="AS389" s="191"/>
      <c r="AT389" s="191"/>
      <c r="AU389" s="191"/>
      <c r="AV389" s="183" t="str">
        <f>IFERROR(INDEX(prosjekttema_og_tittel[tema inngår i prosjektsøknad],MATCH(AD389,prosjekttema_og_tittel[rowId - prosjekttema],0)),"")</f>
        <v/>
      </c>
      <c r="AW389" s="183" t="str">
        <f>IFERROR(INDEX(prosjekttema_og_tittel[prosjekttema inngår i prosjektsøknad som har fått innvilgede midler],MATCH(AD389,prosjekttema_og_tittel[rowId - prosjekttema],0)),"")</f>
        <v/>
      </c>
      <c r="AX389" s="200" t="str">
        <f>IFERROR(INDEX($T$13:$T$76,MATCH('backend (Ikke rør)'!$AD389,$Q$13:$Q$76,0)),"")</f>
        <v>Måloppnåelse (antall ansatte)</v>
      </c>
      <c r="AY389" s="200">
        <f>IFERROR(INDEX($U$13:$U$76,MATCH('backend (Ikke rør)'!$AD389,$Q$13:$Q$76,0)),"")</f>
        <v>0</v>
      </c>
      <c r="AZ389" s="200">
        <f>IFERROR(INDEX($V$13:$V$76,MATCH('backend (Ikke rør)'!$AD389,$Q$13:$Q$76,0)),"")</f>
        <v>0</v>
      </c>
      <c r="BA389" s="183">
        <f>IFERROR(INDEX($V$79:$V$107,MATCH('backend (Ikke rør)'!$AD389,$Q$79:$Q$107,0)),"")</f>
        <v>0</v>
      </c>
      <c r="BB389" s="183">
        <f>IFERROR(INDEX($W$79:$W$107,MATCH('backend (Ikke rør)'!$AD389,$Q$79:$Q$107,0)),"")</f>
        <v>0</v>
      </c>
      <c r="BC389" s="188" t="b">
        <f t="shared" si="7"/>
        <v>0</v>
      </c>
    </row>
    <row r="390" spans="26:55" x14ac:dyDescent="0.25">
      <c r="Z390" s="186">
        <v>407</v>
      </c>
      <c r="AA390" s="191"/>
      <c r="AB390" s="191"/>
      <c r="AC390" s="191"/>
      <c r="AD390" s="191"/>
      <c r="AE390" s="191"/>
      <c r="AF390" s="191"/>
      <c r="AG390" s="191"/>
      <c r="AH390" s="191"/>
      <c r="AI390" s="191"/>
      <c r="AJ390" s="191"/>
      <c r="AK390" s="191"/>
      <c r="AL390" s="191"/>
      <c r="AM390" s="191"/>
      <c r="AN390" s="191"/>
      <c r="AO390" s="191"/>
      <c r="AP390" s="191"/>
      <c r="AQ390" s="191"/>
      <c r="AR390" s="191"/>
      <c r="AS390" s="191"/>
      <c r="AT390" s="191"/>
      <c r="AU390" s="191"/>
      <c r="AV390" s="183" t="str">
        <f>IFERROR(INDEX(prosjekttema_og_tittel[tema inngår i prosjektsøknad],MATCH(AD390,prosjekttema_og_tittel[rowId - prosjekttema],0)),"")</f>
        <v/>
      </c>
      <c r="AW390" s="183" t="str">
        <f>IFERROR(INDEX(prosjekttema_og_tittel[prosjekttema inngår i prosjektsøknad som har fått innvilgede midler],MATCH(AD390,prosjekttema_og_tittel[rowId - prosjekttema],0)),"")</f>
        <v/>
      </c>
      <c r="AX390" s="200" t="str">
        <f>IFERROR(INDEX($T$13:$T$76,MATCH('backend (Ikke rør)'!$AD390,$Q$13:$Q$76,0)),"")</f>
        <v>Måloppnåelse (antall ansatte)</v>
      </c>
      <c r="AY390" s="200">
        <f>IFERROR(INDEX($U$13:$U$76,MATCH('backend (Ikke rør)'!$AD390,$Q$13:$Q$76,0)),"")</f>
        <v>0</v>
      </c>
      <c r="AZ390" s="200">
        <f>IFERROR(INDEX($V$13:$V$76,MATCH('backend (Ikke rør)'!$AD390,$Q$13:$Q$76,0)),"")</f>
        <v>0</v>
      </c>
      <c r="BA390" s="183">
        <f>IFERROR(INDEX($V$79:$V$107,MATCH('backend (Ikke rør)'!$AD390,$Q$79:$Q$107,0)),"")</f>
        <v>0</v>
      </c>
      <c r="BB390" s="183">
        <f>IFERROR(INDEX($W$79:$W$107,MATCH('backend (Ikke rør)'!$AD390,$Q$79:$Q$107,0)),"")</f>
        <v>0</v>
      </c>
      <c r="BC390" s="188" t="b">
        <f t="shared" si="7"/>
        <v>0</v>
      </c>
    </row>
    <row r="391" spans="26:55" x14ac:dyDescent="0.25">
      <c r="Z391" s="186">
        <v>408</v>
      </c>
      <c r="AA391" s="191"/>
      <c r="AB391" s="191"/>
      <c r="AC391" s="191"/>
      <c r="AD391" s="191"/>
      <c r="AE391" s="191"/>
      <c r="AF391" s="191"/>
      <c r="AG391" s="191"/>
      <c r="AH391" s="191"/>
      <c r="AI391" s="191"/>
      <c r="AJ391" s="191"/>
      <c r="AK391" s="191"/>
      <c r="AL391" s="191"/>
      <c r="AM391" s="191"/>
      <c r="AN391" s="191"/>
      <c r="AO391" s="191"/>
      <c r="AP391" s="191"/>
      <c r="AQ391" s="191"/>
      <c r="AR391" s="191"/>
      <c r="AS391" s="191"/>
      <c r="AT391" s="191"/>
      <c r="AU391" s="191"/>
      <c r="AV391" s="183" t="str">
        <f>IFERROR(INDEX(prosjekttema_og_tittel[tema inngår i prosjektsøknad],MATCH(AD391,prosjekttema_og_tittel[rowId - prosjekttema],0)),"")</f>
        <v/>
      </c>
      <c r="AW391" s="183" t="str">
        <f>IFERROR(INDEX(prosjekttema_og_tittel[prosjekttema inngår i prosjektsøknad som har fått innvilgede midler],MATCH(AD391,prosjekttema_og_tittel[rowId - prosjekttema],0)),"")</f>
        <v/>
      </c>
      <c r="AX391" s="200" t="str">
        <f>IFERROR(INDEX($T$13:$T$76,MATCH('backend (Ikke rør)'!$AD391,$Q$13:$Q$76,0)),"")</f>
        <v>Måloppnåelse (antall ansatte)</v>
      </c>
      <c r="AY391" s="200">
        <f>IFERROR(INDEX($U$13:$U$76,MATCH('backend (Ikke rør)'!$AD391,$Q$13:$Q$76,0)),"")</f>
        <v>0</v>
      </c>
      <c r="AZ391" s="200">
        <f>IFERROR(INDEX($V$13:$V$76,MATCH('backend (Ikke rør)'!$AD391,$Q$13:$Q$76,0)),"")</f>
        <v>0</v>
      </c>
      <c r="BA391" s="183">
        <f>IFERROR(INDEX($V$79:$V$107,MATCH('backend (Ikke rør)'!$AD391,$Q$79:$Q$107,0)),"")</f>
        <v>0</v>
      </c>
      <c r="BB391" s="183">
        <f>IFERROR(INDEX($W$79:$W$107,MATCH('backend (Ikke rør)'!$AD391,$Q$79:$Q$107,0)),"")</f>
        <v>0</v>
      </c>
      <c r="BC391" s="188" t="b">
        <f t="shared" si="7"/>
        <v>0</v>
      </c>
    </row>
    <row r="392" spans="26:55" x14ac:dyDescent="0.25">
      <c r="Z392" s="186">
        <v>409</v>
      </c>
      <c r="AA392" s="191"/>
      <c r="AB392" s="191"/>
      <c r="AC392" s="191"/>
      <c r="AD392" s="191"/>
      <c r="AE392" s="191"/>
      <c r="AF392" s="191"/>
      <c r="AG392" s="191"/>
      <c r="AH392" s="191"/>
      <c r="AI392" s="191"/>
      <c r="AJ392" s="191"/>
      <c r="AK392" s="191"/>
      <c r="AL392" s="191"/>
      <c r="AM392" s="191"/>
      <c r="AN392" s="191"/>
      <c r="AO392" s="191"/>
      <c r="AP392" s="191"/>
      <c r="AQ392" s="191"/>
      <c r="AR392" s="191"/>
      <c r="AS392" s="191"/>
      <c r="AT392" s="191"/>
      <c r="AU392" s="191"/>
      <c r="AV392" s="183" t="str">
        <f>IFERROR(INDEX(prosjekttema_og_tittel[tema inngår i prosjektsøknad],MATCH(AD392,prosjekttema_og_tittel[rowId - prosjekttema],0)),"")</f>
        <v/>
      </c>
      <c r="AW392" s="183" t="str">
        <f>IFERROR(INDEX(prosjekttema_og_tittel[prosjekttema inngår i prosjektsøknad som har fått innvilgede midler],MATCH(AD392,prosjekttema_og_tittel[rowId - prosjekttema],0)),"")</f>
        <v/>
      </c>
      <c r="AX392" s="200" t="str">
        <f>IFERROR(INDEX($T$13:$T$76,MATCH('backend (Ikke rør)'!$AD392,$Q$13:$Q$76,0)),"")</f>
        <v>Måloppnåelse (antall ansatte)</v>
      </c>
      <c r="AY392" s="200">
        <f>IFERROR(INDEX($U$13:$U$76,MATCH('backend (Ikke rør)'!$AD392,$Q$13:$Q$76,0)),"")</f>
        <v>0</v>
      </c>
      <c r="AZ392" s="200">
        <f>IFERROR(INDEX($V$13:$V$76,MATCH('backend (Ikke rør)'!$AD392,$Q$13:$Q$76,0)),"")</f>
        <v>0</v>
      </c>
      <c r="BA392" s="183">
        <f>IFERROR(INDEX($V$79:$V$107,MATCH('backend (Ikke rør)'!$AD392,$Q$79:$Q$107,0)),"")</f>
        <v>0</v>
      </c>
      <c r="BB392" s="183">
        <f>IFERROR(INDEX($W$79:$W$107,MATCH('backend (Ikke rør)'!$AD392,$Q$79:$Q$107,0)),"")</f>
        <v>0</v>
      </c>
      <c r="BC392" s="188" t="b">
        <f t="shared" si="7"/>
        <v>0</v>
      </c>
    </row>
    <row r="393" spans="26:55" x14ac:dyDescent="0.25">
      <c r="Z393" s="186">
        <v>410</v>
      </c>
      <c r="AA393" s="191"/>
      <c r="AB393" s="191"/>
      <c r="AC393" s="191"/>
      <c r="AD393" s="191"/>
      <c r="AE393" s="191"/>
      <c r="AF393" s="191"/>
      <c r="AG393" s="191"/>
      <c r="AH393" s="191"/>
      <c r="AI393" s="191"/>
      <c r="AJ393" s="191"/>
      <c r="AK393" s="191"/>
      <c r="AL393" s="191"/>
      <c r="AM393" s="191"/>
      <c r="AN393" s="191"/>
      <c r="AO393" s="191"/>
      <c r="AP393" s="191"/>
      <c r="AQ393" s="191"/>
      <c r="AR393" s="191"/>
      <c r="AS393" s="191"/>
      <c r="AT393" s="191"/>
      <c r="AU393" s="191"/>
      <c r="AV393" s="183" t="str">
        <f>IFERROR(INDEX(prosjekttema_og_tittel[tema inngår i prosjektsøknad],MATCH(AD393,prosjekttema_og_tittel[rowId - prosjekttema],0)),"")</f>
        <v/>
      </c>
      <c r="AW393" s="183" t="str">
        <f>IFERROR(INDEX(prosjekttema_og_tittel[prosjekttema inngår i prosjektsøknad som har fått innvilgede midler],MATCH(AD393,prosjekttema_og_tittel[rowId - prosjekttema],0)),"")</f>
        <v/>
      </c>
      <c r="AX393" s="200" t="str">
        <f>IFERROR(INDEX($T$13:$T$76,MATCH('backend (Ikke rør)'!$AD393,$Q$13:$Q$76,0)),"")</f>
        <v>Måloppnåelse (antall ansatte)</v>
      </c>
      <c r="AY393" s="200">
        <f>IFERROR(INDEX($U$13:$U$76,MATCH('backend (Ikke rør)'!$AD393,$Q$13:$Q$76,0)),"")</f>
        <v>0</v>
      </c>
      <c r="AZ393" s="200">
        <f>IFERROR(INDEX($V$13:$V$76,MATCH('backend (Ikke rør)'!$AD393,$Q$13:$Q$76,0)),"")</f>
        <v>0</v>
      </c>
      <c r="BA393" s="183">
        <f>IFERROR(INDEX($V$79:$V$107,MATCH('backend (Ikke rør)'!$AD393,$Q$79:$Q$107,0)),"")</f>
        <v>0</v>
      </c>
      <c r="BB393" s="183">
        <f>IFERROR(INDEX($W$79:$W$107,MATCH('backend (Ikke rør)'!$AD393,$Q$79:$Q$107,0)),"")</f>
        <v>0</v>
      </c>
      <c r="BC393" s="188" t="b">
        <f t="shared" si="7"/>
        <v>0</v>
      </c>
    </row>
    <row r="394" spans="26:55" x14ac:dyDescent="0.25">
      <c r="Z394" s="186">
        <v>411</v>
      </c>
      <c r="AA394" s="191"/>
      <c r="AB394" s="191"/>
      <c r="AC394" s="191"/>
      <c r="AD394" s="191"/>
      <c r="AE394" s="191"/>
      <c r="AF394" s="191"/>
      <c r="AG394" s="191"/>
      <c r="AH394" s="191"/>
      <c r="AI394" s="191"/>
      <c r="AJ394" s="191"/>
      <c r="AK394" s="191"/>
      <c r="AL394" s="191"/>
      <c r="AM394" s="191"/>
      <c r="AN394" s="191"/>
      <c r="AO394" s="191"/>
      <c r="AP394" s="191"/>
      <c r="AQ394" s="191"/>
      <c r="AR394" s="191"/>
      <c r="AS394" s="191"/>
      <c r="AT394" s="191"/>
      <c r="AU394" s="191"/>
      <c r="AV394" s="183" t="str">
        <f>IFERROR(INDEX(prosjekttema_og_tittel[tema inngår i prosjektsøknad],MATCH(AD394,prosjekttema_og_tittel[rowId - prosjekttema],0)),"")</f>
        <v/>
      </c>
      <c r="AW394" s="183" t="str">
        <f>IFERROR(INDEX(prosjekttema_og_tittel[prosjekttema inngår i prosjektsøknad som har fått innvilgede midler],MATCH(AD394,prosjekttema_og_tittel[rowId - prosjekttema],0)),"")</f>
        <v/>
      </c>
      <c r="AX394" s="200" t="str">
        <f>IFERROR(INDEX($T$13:$T$76,MATCH('backend (Ikke rør)'!$AD394,$Q$13:$Q$76,0)),"")</f>
        <v>Måloppnåelse (antall ansatte)</v>
      </c>
      <c r="AY394" s="200">
        <f>IFERROR(INDEX($U$13:$U$76,MATCH('backend (Ikke rør)'!$AD394,$Q$13:$Q$76,0)),"")</f>
        <v>0</v>
      </c>
      <c r="AZ394" s="200">
        <f>IFERROR(INDEX($V$13:$V$76,MATCH('backend (Ikke rør)'!$AD394,$Q$13:$Q$76,0)),"")</f>
        <v>0</v>
      </c>
      <c r="BA394" s="183">
        <f>IFERROR(INDEX($V$79:$V$107,MATCH('backend (Ikke rør)'!$AD394,$Q$79:$Q$107,0)),"")</f>
        <v>0</v>
      </c>
      <c r="BB394" s="183">
        <f>IFERROR(INDEX($W$79:$W$107,MATCH('backend (Ikke rør)'!$AD394,$Q$79:$Q$107,0)),"")</f>
        <v>0</v>
      </c>
      <c r="BC394" s="188" t="b">
        <f t="shared" si="7"/>
        <v>0</v>
      </c>
    </row>
    <row r="395" spans="26:55" x14ac:dyDescent="0.25">
      <c r="Z395" s="186">
        <v>412</v>
      </c>
      <c r="AA395" s="191"/>
      <c r="AB395" s="191"/>
      <c r="AC395" s="191"/>
      <c r="AD395" s="191"/>
      <c r="AE395" s="191"/>
      <c r="AF395" s="191"/>
      <c r="AG395" s="191"/>
      <c r="AH395" s="191"/>
      <c r="AI395" s="191"/>
      <c r="AJ395" s="191"/>
      <c r="AK395" s="191"/>
      <c r="AL395" s="191"/>
      <c r="AM395" s="191"/>
      <c r="AN395" s="191"/>
      <c r="AO395" s="191"/>
      <c r="AP395" s="191"/>
      <c r="AQ395" s="191"/>
      <c r="AR395" s="191"/>
      <c r="AS395" s="191"/>
      <c r="AT395" s="191"/>
      <c r="AU395" s="191"/>
      <c r="AV395" s="183" t="str">
        <f>IFERROR(INDEX(prosjekttema_og_tittel[tema inngår i prosjektsøknad],MATCH(AD395,prosjekttema_og_tittel[rowId - prosjekttema],0)),"")</f>
        <v/>
      </c>
      <c r="AW395" s="183" t="str">
        <f>IFERROR(INDEX(prosjekttema_og_tittel[prosjekttema inngår i prosjektsøknad som har fått innvilgede midler],MATCH(AD395,prosjekttema_og_tittel[rowId - prosjekttema],0)),"")</f>
        <v/>
      </c>
      <c r="AX395" s="200" t="str">
        <f>IFERROR(INDEX($T$13:$T$76,MATCH('backend (Ikke rør)'!$AD395,$Q$13:$Q$76,0)),"")</f>
        <v>Måloppnåelse (antall ansatte)</v>
      </c>
      <c r="AY395" s="200">
        <f>IFERROR(INDEX($U$13:$U$76,MATCH('backend (Ikke rør)'!$AD395,$Q$13:$Q$76,0)),"")</f>
        <v>0</v>
      </c>
      <c r="AZ395" s="200">
        <f>IFERROR(INDEX($V$13:$V$76,MATCH('backend (Ikke rør)'!$AD395,$Q$13:$Q$76,0)),"")</f>
        <v>0</v>
      </c>
      <c r="BA395" s="183">
        <f>IFERROR(INDEX($V$79:$V$107,MATCH('backend (Ikke rør)'!$AD395,$Q$79:$Q$107,0)),"")</f>
        <v>0</v>
      </c>
      <c r="BB395" s="183">
        <f>IFERROR(INDEX($W$79:$W$107,MATCH('backend (Ikke rør)'!$AD395,$Q$79:$Q$107,0)),"")</f>
        <v>0</v>
      </c>
      <c r="BC395" s="188" t="b">
        <f t="shared" si="7"/>
        <v>0</v>
      </c>
    </row>
    <row r="396" spans="26:55" x14ac:dyDescent="0.25">
      <c r="Z396" s="186">
        <v>413</v>
      </c>
      <c r="AA396" s="191"/>
      <c r="AB396" s="191"/>
      <c r="AC396" s="191"/>
      <c r="AD396" s="191"/>
      <c r="AE396" s="191"/>
      <c r="AF396" s="191"/>
      <c r="AG396" s="191"/>
      <c r="AH396" s="191"/>
      <c r="AI396" s="191"/>
      <c r="AJ396" s="191"/>
      <c r="AK396" s="191"/>
      <c r="AL396" s="191"/>
      <c r="AM396" s="191"/>
      <c r="AN396" s="191"/>
      <c r="AO396" s="191"/>
      <c r="AP396" s="191"/>
      <c r="AQ396" s="191"/>
      <c r="AR396" s="191"/>
      <c r="AS396" s="191"/>
      <c r="AT396" s="191"/>
      <c r="AU396" s="191"/>
      <c r="AV396" s="183" t="str">
        <f>IFERROR(INDEX(prosjekttema_og_tittel[tema inngår i prosjektsøknad],MATCH(AD396,prosjekttema_og_tittel[rowId - prosjekttema],0)),"")</f>
        <v/>
      </c>
      <c r="AW396" s="183" t="str">
        <f>IFERROR(INDEX(prosjekttema_og_tittel[prosjekttema inngår i prosjektsøknad som har fått innvilgede midler],MATCH(AD396,prosjekttema_og_tittel[rowId - prosjekttema],0)),"")</f>
        <v/>
      </c>
      <c r="AX396" s="200" t="str">
        <f>IFERROR(INDEX($T$13:$T$76,MATCH('backend (Ikke rør)'!$AD396,$Q$13:$Q$76,0)),"")</f>
        <v>Måloppnåelse (antall ansatte)</v>
      </c>
      <c r="AY396" s="200">
        <f>IFERROR(INDEX($U$13:$U$76,MATCH('backend (Ikke rør)'!$AD396,$Q$13:$Q$76,0)),"")</f>
        <v>0</v>
      </c>
      <c r="AZ396" s="200">
        <f>IFERROR(INDEX($V$13:$V$76,MATCH('backend (Ikke rør)'!$AD396,$Q$13:$Q$76,0)),"")</f>
        <v>0</v>
      </c>
      <c r="BA396" s="183">
        <f>IFERROR(INDEX($V$79:$V$107,MATCH('backend (Ikke rør)'!$AD396,$Q$79:$Q$107,0)),"")</f>
        <v>0</v>
      </c>
      <c r="BB396" s="183">
        <f>IFERROR(INDEX($W$79:$W$107,MATCH('backend (Ikke rør)'!$AD396,$Q$79:$Q$107,0)),"")</f>
        <v>0</v>
      </c>
      <c r="BC396" s="188" t="b">
        <f t="shared" si="7"/>
        <v>0</v>
      </c>
    </row>
    <row r="397" spans="26:55" x14ac:dyDescent="0.25">
      <c r="Z397" s="186">
        <v>414</v>
      </c>
      <c r="AA397" s="191"/>
      <c r="AB397" s="191"/>
      <c r="AC397" s="191"/>
      <c r="AD397" s="191"/>
      <c r="AE397" s="191"/>
      <c r="AF397" s="191"/>
      <c r="AG397" s="191"/>
      <c r="AH397" s="191"/>
      <c r="AI397" s="191"/>
      <c r="AJ397" s="191"/>
      <c r="AK397" s="191"/>
      <c r="AL397" s="191"/>
      <c r="AM397" s="191"/>
      <c r="AN397" s="191"/>
      <c r="AO397" s="191"/>
      <c r="AP397" s="191"/>
      <c r="AQ397" s="191"/>
      <c r="AR397" s="191"/>
      <c r="AS397" s="191"/>
      <c r="AT397" s="191"/>
      <c r="AU397" s="191"/>
      <c r="AV397" s="183" t="str">
        <f>IFERROR(INDEX(prosjekttema_og_tittel[tema inngår i prosjektsøknad],MATCH(AD397,prosjekttema_og_tittel[rowId - prosjekttema],0)),"")</f>
        <v/>
      </c>
      <c r="AW397" s="183" t="str">
        <f>IFERROR(INDEX(prosjekttema_og_tittel[prosjekttema inngår i prosjektsøknad som har fått innvilgede midler],MATCH(AD397,prosjekttema_og_tittel[rowId - prosjekttema],0)),"")</f>
        <v/>
      </c>
      <c r="AX397" s="200" t="str">
        <f>IFERROR(INDEX($T$13:$T$76,MATCH('backend (Ikke rør)'!$AD397,$Q$13:$Q$76,0)),"")</f>
        <v>Måloppnåelse (antall ansatte)</v>
      </c>
      <c r="AY397" s="200">
        <f>IFERROR(INDEX($U$13:$U$76,MATCH('backend (Ikke rør)'!$AD397,$Q$13:$Q$76,0)),"")</f>
        <v>0</v>
      </c>
      <c r="AZ397" s="200">
        <f>IFERROR(INDEX($V$13:$V$76,MATCH('backend (Ikke rør)'!$AD397,$Q$13:$Q$76,0)),"")</f>
        <v>0</v>
      </c>
      <c r="BA397" s="183">
        <f>IFERROR(INDEX($V$79:$V$107,MATCH('backend (Ikke rør)'!$AD397,$Q$79:$Q$107,0)),"")</f>
        <v>0</v>
      </c>
      <c r="BB397" s="183">
        <f>IFERROR(INDEX($W$79:$W$107,MATCH('backend (Ikke rør)'!$AD397,$Q$79:$Q$107,0)),"")</f>
        <v>0</v>
      </c>
      <c r="BC397" s="188" t="b">
        <f t="shared" si="7"/>
        <v>0</v>
      </c>
    </row>
    <row r="398" spans="26:55" x14ac:dyDescent="0.25">
      <c r="Z398" s="186">
        <v>415</v>
      </c>
      <c r="AA398" s="191"/>
      <c r="AB398" s="191"/>
      <c r="AC398" s="191"/>
      <c r="AD398" s="191"/>
      <c r="AE398" s="191"/>
      <c r="AF398" s="191"/>
      <c r="AG398" s="191"/>
      <c r="AH398" s="191"/>
      <c r="AI398" s="191"/>
      <c r="AJ398" s="191"/>
      <c r="AK398" s="191"/>
      <c r="AL398" s="191"/>
      <c r="AM398" s="191"/>
      <c r="AN398" s="191"/>
      <c r="AO398" s="191"/>
      <c r="AP398" s="191"/>
      <c r="AQ398" s="191"/>
      <c r="AR398" s="191"/>
      <c r="AS398" s="191"/>
      <c r="AT398" s="191"/>
      <c r="AU398" s="191"/>
      <c r="AV398" s="183" t="str">
        <f>IFERROR(INDEX(prosjekttema_og_tittel[tema inngår i prosjektsøknad],MATCH(AD398,prosjekttema_og_tittel[rowId - prosjekttema],0)),"")</f>
        <v/>
      </c>
      <c r="AW398" s="183" t="str">
        <f>IFERROR(INDEX(prosjekttema_og_tittel[prosjekttema inngår i prosjektsøknad som har fått innvilgede midler],MATCH(AD398,prosjekttema_og_tittel[rowId - prosjekttema],0)),"")</f>
        <v/>
      </c>
      <c r="AX398" s="200" t="str">
        <f>IFERROR(INDEX($T$13:$T$76,MATCH('backend (Ikke rør)'!$AD398,$Q$13:$Q$76,0)),"")</f>
        <v>Måloppnåelse (antall ansatte)</v>
      </c>
      <c r="AY398" s="200">
        <f>IFERROR(INDEX($U$13:$U$76,MATCH('backend (Ikke rør)'!$AD398,$Q$13:$Q$76,0)),"")</f>
        <v>0</v>
      </c>
      <c r="AZ398" s="200">
        <f>IFERROR(INDEX($V$13:$V$76,MATCH('backend (Ikke rør)'!$AD398,$Q$13:$Q$76,0)),"")</f>
        <v>0</v>
      </c>
      <c r="BA398" s="183">
        <f>IFERROR(INDEX($V$79:$V$107,MATCH('backend (Ikke rør)'!$AD398,$Q$79:$Q$107,0)),"")</f>
        <v>0</v>
      </c>
      <c r="BB398" s="183">
        <f>IFERROR(INDEX($W$79:$W$107,MATCH('backend (Ikke rør)'!$AD398,$Q$79:$Q$107,0)),"")</f>
        <v>0</v>
      </c>
      <c r="BC398" s="188" t="b">
        <f t="shared" si="7"/>
        <v>0</v>
      </c>
    </row>
    <row r="399" spans="26:55" x14ac:dyDescent="0.25">
      <c r="Z399" s="186">
        <v>416</v>
      </c>
      <c r="AA399" s="191"/>
      <c r="AB399" s="191"/>
      <c r="AC399" s="191"/>
      <c r="AD399" s="191"/>
      <c r="AE399" s="191"/>
      <c r="AF399" s="191"/>
      <c r="AG399" s="191"/>
      <c r="AH399" s="191"/>
      <c r="AI399" s="191"/>
      <c r="AJ399" s="191"/>
      <c r="AK399" s="191"/>
      <c r="AL399" s="191"/>
      <c r="AM399" s="191"/>
      <c r="AN399" s="191"/>
      <c r="AO399" s="191"/>
      <c r="AP399" s="191"/>
      <c r="AQ399" s="191"/>
      <c r="AR399" s="191"/>
      <c r="AS399" s="191"/>
      <c r="AT399" s="191"/>
      <c r="AU399" s="191"/>
      <c r="AV399" s="183" t="str">
        <f>IFERROR(INDEX(prosjekttema_og_tittel[tema inngår i prosjektsøknad],MATCH(AD399,prosjekttema_og_tittel[rowId - prosjekttema],0)),"")</f>
        <v/>
      </c>
      <c r="AW399" s="183" t="str">
        <f>IFERROR(INDEX(prosjekttema_og_tittel[prosjekttema inngår i prosjektsøknad som har fått innvilgede midler],MATCH(AD399,prosjekttema_og_tittel[rowId - prosjekttema],0)),"")</f>
        <v/>
      </c>
      <c r="AX399" s="200" t="str">
        <f>IFERROR(INDEX($T$13:$T$76,MATCH('backend (Ikke rør)'!$AD399,$Q$13:$Q$76,0)),"")</f>
        <v>Måloppnåelse (antall ansatte)</v>
      </c>
      <c r="AY399" s="200">
        <f>IFERROR(INDEX($U$13:$U$76,MATCH('backend (Ikke rør)'!$AD399,$Q$13:$Q$76,0)),"")</f>
        <v>0</v>
      </c>
      <c r="AZ399" s="200">
        <f>IFERROR(INDEX($V$13:$V$76,MATCH('backend (Ikke rør)'!$AD399,$Q$13:$Q$76,0)),"")</f>
        <v>0</v>
      </c>
      <c r="BA399" s="183">
        <f>IFERROR(INDEX($V$79:$V$107,MATCH('backend (Ikke rør)'!$AD399,$Q$79:$Q$107,0)),"")</f>
        <v>0</v>
      </c>
      <c r="BB399" s="183">
        <f>IFERROR(INDEX($W$79:$W$107,MATCH('backend (Ikke rør)'!$AD399,$Q$79:$Q$107,0)),"")</f>
        <v>0</v>
      </c>
      <c r="BC399" s="188" t="b">
        <f t="shared" si="7"/>
        <v>0</v>
      </c>
    </row>
    <row r="400" spans="26:55" x14ac:dyDescent="0.25">
      <c r="Z400" s="186">
        <v>417</v>
      </c>
      <c r="AA400" s="191"/>
      <c r="AB400" s="191"/>
      <c r="AC400" s="191"/>
      <c r="AD400" s="191"/>
      <c r="AE400" s="191"/>
      <c r="AF400" s="191"/>
      <c r="AG400" s="191"/>
      <c r="AH400" s="191"/>
      <c r="AI400" s="191"/>
      <c r="AJ400" s="191"/>
      <c r="AK400" s="191"/>
      <c r="AL400" s="191"/>
      <c r="AM400" s="191"/>
      <c r="AN400" s="191"/>
      <c r="AO400" s="191"/>
      <c r="AP400" s="191"/>
      <c r="AQ400" s="191"/>
      <c r="AR400" s="191"/>
      <c r="AS400" s="191"/>
      <c r="AT400" s="191"/>
      <c r="AU400" s="191"/>
      <c r="AV400" s="183" t="str">
        <f>IFERROR(INDEX(prosjekttema_og_tittel[tema inngår i prosjektsøknad],MATCH(AD400,prosjekttema_og_tittel[rowId - prosjekttema],0)),"")</f>
        <v/>
      </c>
      <c r="AW400" s="183" t="str">
        <f>IFERROR(INDEX(prosjekttema_og_tittel[prosjekttema inngår i prosjektsøknad som har fått innvilgede midler],MATCH(AD400,prosjekttema_og_tittel[rowId - prosjekttema],0)),"")</f>
        <v/>
      </c>
      <c r="AX400" s="200" t="str">
        <f>IFERROR(INDEX($T$13:$T$76,MATCH('backend (Ikke rør)'!$AD400,$Q$13:$Q$76,0)),"")</f>
        <v>Måloppnåelse (antall ansatte)</v>
      </c>
      <c r="AY400" s="200">
        <f>IFERROR(INDEX($U$13:$U$76,MATCH('backend (Ikke rør)'!$AD400,$Q$13:$Q$76,0)),"")</f>
        <v>0</v>
      </c>
      <c r="AZ400" s="200">
        <f>IFERROR(INDEX($V$13:$V$76,MATCH('backend (Ikke rør)'!$AD400,$Q$13:$Q$76,0)),"")</f>
        <v>0</v>
      </c>
      <c r="BA400" s="183">
        <f>IFERROR(INDEX($V$79:$V$107,MATCH('backend (Ikke rør)'!$AD400,$Q$79:$Q$107,0)),"")</f>
        <v>0</v>
      </c>
      <c r="BB400" s="183">
        <f>IFERROR(INDEX($W$79:$W$107,MATCH('backend (Ikke rør)'!$AD400,$Q$79:$Q$107,0)),"")</f>
        <v>0</v>
      </c>
      <c r="BC400" s="188" t="b">
        <f t="shared" si="7"/>
        <v>0</v>
      </c>
    </row>
    <row r="401" spans="26:55" x14ac:dyDescent="0.25">
      <c r="Z401" s="186">
        <v>418</v>
      </c>
      <c r="AA401" s="191"/>
      <c r="AB401" s="191"/>
      <c r="AC401" s="191"/>
      <c r="AD401" s="191"/>
      <c r="AE401" s="191"/>
      <c r="AF401" s="191"/>
      <c r="AG401" s="191"/>
      <c r="AH401" s="191"/>
      <c r="AI401" s="191"/>
      <c r="AJ401" s="191"/>
      <c r="AK401" s="191"/>
      <c r="AL401" s="191"/>
      <c r="AM401" s="191"/>
      <c r="AN401" s="191"/>
      <c r="AO401" s="191"/>
      <c r="AP401" s="191"/>
      <c r="AQ401" s="191"/>
      <c r="AR401" s="191"/>
      <c r="AS401" s="191"/>
      <c r="AT401" s="191"/>
      <c r="AU401" s="191"/>
      <c r="AV401" s="183" t="str">
        <f>IFERROR(INDEX(prosjekttema_og_tittel[tema inngår i prosjektsøknad],MATCH(AD401,prosjekttema_og_tittel[rowId - prosjekttema],0)),"")</f>
        <v/>
      </c>
      <c r="AW401" s="183" t="str">
        <f>IFERROR(INDEX(prosjekttema_og_tittel[prosjekttema inngår i prosjektsøknad som har fått innvilgede midler],MATCH(AD401,prosjekttema_og_tittel[rowId - prosjekttema],0)),"")</f>
        <v/>
      </c>
      <c r="AX401" s="200" t="str">
        <f>IFERROR(INDEX($T$13:$T$76,MATCH('backend (Ikke rør)'!$AD401,$Q$13:$Q$76,0)),"")</f>
        <v>Måloppnåelse (antall ansatte)</v>
      </c>
      <c r="AY401" s="200">
        <f>IFERROR(INDEX($U$13:$U$76,MATCH('backend (Ikke rør)'!$AD401,$Q$13:$Q$76,0)),"")</f>
        <v>0</v>
      </c>
      <c r="AZ401" s="200">
        <f>IFERROR(INDEX($V$13:$V$76,MATCH('backend (Ikke rør)'!$AD401,$Q$13:$Q$76,0)),"")</f>
        <v>0</v>
      </c>
      <c r="BA401" s="183">
        <f>IFERROR(INDEX($V$79:$V$107,MATCH('backend (Ikke rør)'!$AD401,$Q$79:$Q$107,0)),"")</f>
        <v>0</v>
      </c>
      <c r="BB401" s="183">
        <f>IFERROR(INDEX($W$79:$W$107,MATCH('backend (Ikke rør)'!$AD401,$Q$79:$Q$107,0)),"")</f>
        <v>0</v>
      </c>
      <c r="BC401" s="188" t="b">
        <f t="shared" si="7"/>
        <v>0</v>
      </c>
    </row>
    <row r="402" spans="26:55" x14ac:dyDescent="0.25">
      <c r="Z402" s="186">
        <v>419</v>
      </c>
      <c r="AA402" s="191"/>
      <c r="AB402" s="191"/>
      <c r="AC402" s="191"/>
      <c r="AD402" s="191"/>
      <c r="AE402" s="191"/>
      <c r="AF402" s="191"/>
      <c r="AG402" s="191"/>
      <c r="AH402" s="191"/>
      <c r="AI402" s="191"/>
      <c r="AJ402" s="191"/>
      <c r="AK402" s="191"/>
      <c r="AL402" s="191"/>
      <c r="AM402" s="191"/>
      <c r="AN402" s="191"/>
      <c r="AO402" s="191"/>
      <c r="AP402" s="191"/>
      <c r="AQ402" s="191"/>
      <c r="AR402" s="191"/>
      <c r="AS402" s="191"/>
      <c r="AT402" s="191"/>
      <c r="AU402" s="191"/>
      <c r="AV402" s="183" t="str">
        <f>IFERROR(INDEX(prosjekttema_og_tittel[tema inngår i prosjektsøknad],MATCH(AD402,prosjekttema_og_tittel[rowId - prosjekttema],0)),"")</f>
        <v/>
      </c>
      <c r="AW402" s="183" t="str">
        <f>IFERROR(INDEX(prosjekttema_og_tittel[prosjekttema inngår i prosjektsøknad som har fått innvilgede midler],MATCH(AD402,prosjekttema_og_tittel[rowId - prosjekttema],0)),"")</f>
        <v/>
      </c>
      <c r="AX402" s="200" t="str">
        <f>IFERROR(INDEX($T$13:$T$76,MATCH('backend (Ikke rør)'!$AD402,$Q$13:$Q$76,0)),"")</f>
        <v>Måloppnåelse (antall ansatte)</v>
      </c>
      <c r="AY402" s="200">
        <f>IFERROR(INDEX($U$13:$U$76,MATCH('backend (Ikke rør)'!$AD402,$Q$13:$Q$76,0)),"")</f>
        <v>0</v>
      </c>
      <c r="AZ402" s="200">
        <f>IFERROR(INDEX($V$13:$V$76,MATCH('backend (Ikke rør)'!$AD402,$Q$13:$Q$76,0)),"")</f>
        <v>0</v>
      </c>
      <c r="BA402" s="183">
        <f>IFERROR(INDEX($V$79:$V$107,MATCH('backend (Ikke rør)'!$AD402,$Q$79:$Q$107,0)),"")</f>
        <v>0</v>
      </c>
      <c r="BB402" s="183">
        <f>IFERROR(INDEX($W$79:$W$107,MATCH('backend (Ikke rør)'!$AD402,$Q$79:$Q$107,0)),"")</f>
        <v>0</v>
      </c>
      <c r="BC402" s="188" t="b">
        <f t="shared" si="7"/>
        <v>0</v>
      </c>
    </row>
    <row r="403" spans="26:55" x14ac:dyDescent="0.25">
      <c r="Z403" s="186">
        <v>420</v>
      </c>
      <c r="AA403" s="191"/>
      <c r="AB403" s="191"/>
      <c r="AC403" s="191"/>
      <c r="AD403" s="191"/>
      <c r="AE403" s="191"/>
      <c r="AF403" s="191"/>
      <c r="AG403" s="191"/>
      <c r="AH403" s="191"/>
      <c r="AI403" s="191"/>
      <c r="AJ403" s="191"/>
      <c r="AK403" s="191"/>
      <c r="AL403" s="191"/>
      <c r="AM403" s="191"/>
      <c r="AN403" s="191"/>
      <c r="AO403" s="191"/>
      <c r="AP403" s="191"/>
      <c r="AQ403" s="191"/>
      <c r="AR403" s="191"/>
      <c r="AS403" s="191"/>
      <c r="AT403" s="191"/>
      <c r="AU403" s="191"/>
      <c r="AV403" s="183" t="str">
        <f>IFERROR(INDEX(prosjekttema_og_tittel[tema inngår i prosjektsøknad],MATCH(AD403,prosjekttema_og_tittel[rowId - prosjekttema],0)),"")</f>
        <v/>
      </c>
      <c r="AW403" s="183" t="str">
        <f>IFERROR(INDEX(prosjekttema_og_tittel[prosjekttema inngår i prosjektsøknad som har fått innvilgede midler],MATCH(AD403,prosjekttema_og_tittel[rowId - prosjekttema],0)),"")</f>
        <v/>
      </c>
      <c r="AX403" s="200" t="str">
        <f>IFERROR(INDEX($T$13:$T$76,MATCH('backend (Ikke rør)'!$AD403,$Q$13:$Q$76,0)),"")</f>
        <v>Måloppnåelse (antall ansatte)</v>
      </c>
      <c r="AY403" s="200">
        <f>IFERROR(INDEX($U$13:$U$76,MATCH('backend (Ikke rør)'!$AD403,$Q$13:$Q$76,0)),"")</f>
        <v>0</v>
      </c>
      <c r="AZ403" s="200">
        <f>IFERROR(INDEX($V$13:$V$76,MATCH('backend (Ikke rør)'!$AD403,$Q$13:$Q$76,0)),"")</f>
        <v>0</v>
      </c>
      <c r="BA403" s="183">
        <f>IFERROR(INDEX($V$79:$V$107,MATCH('backend (Ikke rør)'!$AD403,$Q$79:$Q$107,0)),"")</f>
        <v>0</v>
      </c>
      <c r="BB403" s="183">
        <f>IFERROR(INDEX($W$79:$W$107,MATCH('backend (Ikke rør)'!$AD403,$Q$79:$Q$107,0)),"")</f>
        <v>0</v>
      </c>
      <c r="BC403" s="188" t="b">
        <f t="shared" si="7"/>
        <v>0</v>
      </c>
    </row>
    <row r="404" spans="26:55" x14ac:dyDescent="0.25">
      <c r="Z404" s="186">
        <v>421</v>
      </c>
      <c r="AA404" s="191"/>
      <c r="AB404" s="191"/>
      <c r="AC404" s="191"/>
      <c r="AD404" s="191"/>
      <c r="AE404" s="191"/>
      <c r="AF404" s="191"/>
      <c r="AG404" s="191"/>
      <c r="AH404" s="191"/>
      <c r="AI404" s="191"/>
      <c r="AJ404" s="191"/>
      <c r="AK404" s="191"/>
      <c r="AL404" s="191"/>
      <c r="AM404" s="191"/>
      <c r="AN404" s="191"/>
      <c r="AO404" s="191"/>
      <c r="AP404" s="191"/>
      <c r="AQ404" s="191"/>
      <c r="AR404" s="191"/>
      <c r="AS404" s="191"/>
      <c r="AT404" s="191"/>
      <c r="AU404" s="191"/>
      <c r="AV404" s="183" t="str">
        <f>IFERROR(INDEX(prosjekttema_og_tittel[tema inngår i prosjektsøknad],MATCH(AD404,prosjekttema_og_tittel[rowId - prosjekttema],0)),"")</f>
        <v/>
      </c>
      <c r="AW404" s="183" t="str">
        <f>IFERROR(INDEX(prosjekttema_og_tittel[prosjekttema inngår i prosjektsøknad som har fått innvilgede midler],MATCH(AD404,prosjekttema_og_tittel[rowId - prosjekttema],0)),"")</f>
        <v/>
      </c>
      <c r="AX404" s="200" t="str">
        <f>IFERROR(INDEX($T$13:$T$76,MATCH('backend (Ikke rør)'!$AD404,$Q$13:$Q$76,0)),"")</f>
        <v>Måloppnåelse (antall ansatte)</v>
      </c>
      <c r="AY404" s="200">
        <f>IFERROR(INDEX($U$13:$U$76,MATCH('backend (Ikke rør)'!$AD404,$Q$13:$Q$76,0)),"")</f>
        <v>0</v>
      </c>
      <c r="AZ404" s="200">
        <f>IFERROR(INDEX($V$13:$V$76,MATCH('backend (Ikke rør)'!$AD404,$Q$13:$Q$76,0)),"")</f>
        <v>0</v>
      </c>
      <c r="BA404" s="183">
        <f>IFERROR(INDEX($V$79:$V$107,MATCH('backend (Ikke rør)'!$AD404,$Q$79:$Q$107,0)),"")</f>
        <v>0</v>
      </c>
      <c r="BB404" s="183">
        <f>IFERROR(INDEX($W$79:$W$107,MATCH('backend (Ikke rør)'!$AD404,$Q$79:$Q$107,0)),"")</f>
        <v>0</v>
      </c>
      <c r="BC404" s="188" t="b">
        <f t="shared" si="7"/>
        <v>0</v>
      </c>
    </row>
    <row r="405" spans="26:55" x14ac:dyDescent="0.25">
      <c r="Z405" s="186">
        <v>422</v>
      </c>
      <c r="AA405" s="191"/>
      <c r="AB405" s="191"/>
      <c r="AC405" s="191"/>
      <c r="AD405" s="191"/>
      <c r="AE405" s="191"/>
      <c r="AF405" s="191"/>
      <c r="AG405" s="191"/>
      <c r="AH405" s="191"/>
      <c r="AI405" s="191"/>
      <c r="AJ405" s="191"/>
      <c r="AK405" s="191"/>
      <c r="AL405" s="191"/>
      <c r="AM405" s="191"/>
      <c r="AN405" s="191"/>
      <c r="AO405" s="191"/>
      <c r="AP405" s="191"/>
      <c r="AQ405" s="191"/>
      <c r="AR405" s="191"/>
      <c r="AS405" s="191"/>
      <c r="AT405" s="191"/>
      <c r="AU405" s="191"/>
      <c r="AV405" s="183" t="str">
        <f>IFERROR(INDEX(prosjekttema_og_tittel[tema inngår i prosjektsøknad],MATCH(AD405,prosjekttema_og_tittel[rowId - prosjekttema],0)),"")</f>
        <v/>
      </c>
      <c r="AW405" s="183" t="str">
        <f>IFERROR(INDEX(prosjekttema_og_tittel[prosjekttema inngår i prosjektsøknad som har fått innvilgede midler],MATCH(AD405,prosjekttema_og_tittel[rowId - prosjekttema],0)),"")</f>
        <v/>
      </c>
      <c r="AX405" s="200" t="str">
        <f>IFERROR(INDEX($T$13:$T$76,MATCH('backend (Ikke rør)'!$AD405,$Q$13:$Q$76,0)),"")</f>
        <v>Måloppnåelse (antall ansatte)</v>
      </c>
      <c r="AY405" s="200">
        <f>IFERROR(INDEX($U$13:$U$76,MATCH('backend (Ikke rør)'!$AD405,$Q$13:$Q$76,0)),"")</f>
        <v>0</v>
      </c>
      <c r="AZ405" s="200">
        <f>IFERROR(INDEX($V$13:$V$76,MATCH('backend (Ikke rør)'!$AD405,$Q$13:$Q$76,0)),"")</f>
        <v>0</v>
      </c>
      <c r="BA405" s="183">
        <f>IFERROR(INDEX($V$79:$V$107,MATCH('backend (Ikke rør)'!$AD405,$Q$79:$Q$107,0)),"")</f>
        <v>0</v>
      </c>
      <c r="BB405" s="183">
        <f>IFERROR(INDEX($W$79:$W$107,MATCH('backend (Ikke rør)'!$AD405,$Q$79:$Q$107,0)),"")</f>
        <v>0</v>
      </c>
      <c r="BC405" s="188" t="b">
        <f t="shared" si="7"/>
        <v>0</v>
      </c>
    </row>
    <row r="406" spans="26:55" x14ac:dyDescent="0.25">
      <c r="Z406" s="186">
        <v>423</v>
      </c>
      <c r="AA406" s="191"/>
      <c r="AB406" s="191"/>
      <c r="AC406" s="191"/>
      <c r="AD406" s="191"/>
      <c r="AE406" s="191"/>
      <c r="AF406" s="191"/>
      <c r="AG406" s="191"/>
      <c r="AH406" s="191"/>
      <c r="AI406" s="191"/>
      <c r="AJ406" s="191"/>
      <c r="AK406" s="191"/>
      <c r="AL406" s="191"/>
      <c r="AM406" s="191"/>
      <c r="AN406" s="191"/>
      <c r="AO406" s="191"/>
      <c r="AP406" s="191"/>
      <c r="AQ406" s="191"/>
      <c r="AR406" s="191"/>
      <c r="AS406" s="191"/>
      <c r="AT406" s="191"/>
      <c r="AU406" s="191"/>
      <c r="AV406" s="183" t="str">
        <f>IFERROR(INDEX(prosjekttema_og_tittel[tema inngår i prosjektsøknad],MATCH(AD406,prosjekttema_og_tittel[rowId - prosjekttema],0)),"")</f>
        <v/>
      </c>
      <c r="AW406" s="183" t="str">
        <f>IFERROR(INDEX(prosjekttema_og_tittel[prosjekttema inngår i prosjektsøknad som har fått innvilgede midler],MATCH(AD406,prosjekttema_og_tittel[rowId - prosjekttema],0)),"")</f>
        <v/>
      </c>
      <c r="AX406" s="200" t="str">
        <f>IFERROR(INDEX($T$13:$T$76,MATCH('backend (Ikke rør)'!$AD406,$Q$13:$Q$76,0)),"")</f>
        <v>Måloppnåelse (antall ansatte)</v>
      </c>
      <c r="AY406" s="200">
        <f>IFERROR(INDEX($U$13:$U$76,MATCH('backend (Ikke rør)'!$AD406,$Q$13:$Q$76,0)),"")</f>
        <v>0</v>
      </c>
      <c r="AZ406" s="200">
        <f>IFERROR(INDEX($V$13:$V$76,MATCH('backend (Ikke rør)'!$AD406,$Q$13:$Q$76,0)),"")</f>
        <v>0</v>
      </c>
      <c r="BA406" s="183">
        <f>IFERROR(INDEX($V$79:$V$107,MATCH('backend (Ikke rør)'!$AD406,$Q$79:$Q$107,0)),"")</f>
        <v>0</v>
      </c>
      <c r="BB406" s="183">
        <f>IFERROR(INDEX($W$79:$W$107,MATCH('backend (Ikke rør)'!$AD406,$Q$79:$Q$107,0)),"")</f>
        <v>0</v>
      </c>
      <c r="BC406" s="188" t="b">
        <f t="shared" ref="BC406:BC469" si="8">NOT(ISBLANK(AA406))</f>
        <v>0</v>
      </c>
    </row>
    <row r="407" spans="26:55" x14ac:dyDescent="0.25">
      <c r="Z407" s="186">
        <v>424</v>
      </c>
      <c r="AA407" s="191"/>
      <c r="AB407" s="191"/>
      <c r="AC407" s="191"/>
      <c r="AD407" s="191"/>
      <c r="AE407" s="191"/>
      <c r="AF407" s="191"/>
      <c r="AG407" s="191"/>
      <c r="AH407" s="191"/>
      <c r="AI407" s="191"/>
      <c r="AJ407" s="191"/>
      <c r="AK407" s="191"/>
      <c r="AL407" s="191"/>
      <c r="AM407" s="191"/>
      <c r="AN407" s="191"/>
      <c r="AO407" s="191"/>
      <c r="AP407" s="191"/>
      <c r="AQ407" s="191"/>
      <c r="AR407" s="191"/>
      <c r="AS407" s="191"/>
      <c r="AT407" s="191"/>
      <c r="AU407" s="191"/>
      <c r="AV407" s="183" t="str">
        <f>IFERROR(INDEX(prosjekttema_og_tittel[tema inngår i prosjektsøknad],MATCH(AD407,prosjekttema_og_tittel[rowId - prosjekttema],0)),"")</f>
        <v/>
      </c>
      <c r="AW407" s="183" t="str">
        <f>IFERROR(INDEX(prosjekttema_og_tittel[prosjekttema inngår i prosjektsøknad som har fått innvilgede midler],MATCH(AD407,prosjekttema_og_tittel[rowId - prosjekttema],0)),"")</f>
        <v/>
      </c>
      <c r="AX407" s="200" t="str">
        <f>IFERROR(INDEX($T$13:$T$76,MATCH('backend (Ikke rør)'!$AD407,$Q$13:$Q$76,0)),"")</f>
        <v>Måloppnåelse (antall ansatte)</v>
      </c>
      <c r="AY407" s="200">
        <f>IFERROR(INDEX($U$13:$U$76,MATCH('backend (Ikke rør)'!$AD407,$Q$13:$Q$76,0)),"")</f>
        <v>0</v>
      </c>
      <c r="AZ407" s="200">
        <f>IFERROR(INDEX($V$13:$V$76,MATCH('backend (Ikke rør)'!$AD407,$Q$13:$Q$76,0)),"")</f>
        <v>0</v>
      </c>
      <c r="BA407" s="183">
        <f>IFERROR(INDEX($V$79:$V$107,MATCH('backend (Ikke rør)'!$AD407,$Q$79:$Q$107,0)),"")</f>
        <v>0</v>
      </c>
      <c r="BB407" s="183">
        <f>IFERROR(INDEX($W$79:$W$107,MATCH('backend (Ikke rør)'!$AD407,$Q$79:$Q$107,0)),"")</f>
        <v>0</v>
      </c>
      <c r="BC407" s="188" t="b">
        <f t="shared" si="8"/>
        <v>0</v>
      </c>
    </row>
    <row r="408" spans="26:55" x14ac:dyDescent="0.25">
      <c r="Z408" s="186">
        <v>425</v>
      </c>
      <c r="AA408" s="191"/>
      <c r="AB408" s="191"/>
      <c r="AC408" s="191"/>
      <c r="AD408" s="191"/>
      <c r="AE408" s="191"/>
      <c r="AF408" s="191"/>
      <c r="AG408" s="191"/>
      <c r="AH408" s="191"/>
      <c r="AI408" s="191"/>
      <c r="AJ408" s="191"/>
      <c r="AK408" s="191"/>
      <c r="AL408" s="191"/>
      <c r="AM408" s="191"/>
      <c r="AN408" s="191"/>
      <c r="AO408" s="191"/>
      <c r="AP408" s="191"/>
      <c r="AQ408" s="191"/>
      <c r="AR408" s="191"/>
      <c r="AS408" s="191"/>
      <c r="AT408" s="191"/>
      <c r="AU408" s="191"/>
      <c r="AV408" s="183" t="str">
        <f>IFERROR(INDEX(prosjekttema_og_tittel[tema inngår i prosjektsøknad],MATCH(AD408,prosjekttema_og_tittel[rowId - prosjekttema],0)),"")</f>
        <v/>
      </c>
      <c r="AW408" s="183" t="str">
        <f>IFERROR(INDEX(prosjekttema_og_tittel[prosjekttema inngår i prosjektsøknad som har fått innvilgede midler],MATCH(AD408,prosjekttema_og_tittel[rowId - prosjekttema],0)),"")</f>
        <v/>
      </c>
      <c r="AX408" s="200" t="str">
        <f>IFERROR(INDEX($T$13:$T$76,MATCH('backend (Ikke rør)'!$AD408,$Q$13:$Q$76,0)),"")</f>
        <v>Måloppnåelse (antall ansatte)</v>
      </c>
      <c r="AY408" s="200">
        <f>IFERROR(INDEX($U$13:$U$76,MATCH('backend (Ikke rør)'!$AD408,$Q$13:$Q$76,0)),"")</f>
        <v>0</v>
      </c>
      <c r="AZ408" s="200">
        <f>IFERROR(INDEX($V$13:$V$76,MATCH('backend (Ikke rør)'!$AD408,$Q$13:$Q$76,0)),"")</f>
        <v>0</v>
      </c>
      <c r="BA408" s="183">
        <f>IFERROR(INDEX($V$79:$V$107,MATCH('backend (Ikke rør)'!$AD408,$Q$79:$Q$107,0)),"")</f>
        <v>0</v>
      </c>
      <c r="BB408" s="183">
        <f>IFERROR(INDEX($W$79:$W$107,MATCH('backend (Ikke rør)'!$AD408,$Q$79:$Q$107,0)),"")</f>
        <v>0</v>
      </c>
      <c r="BC408" s="188" t="b">
        <f t="shared" si="8"/>
        <v>0</v>
      </c>
    </row>
    <row r="409" spans="26:55" x14ac:dyDescent="0.25">
      <c r="Z409" s="186">
        <v>426</v>
      </c>
      <c r="AA409" s="191"/>
      <c r="AB409" s="191"/>
      <c r="AC409" s="191"/>
      <c r="AD409" s="191"/>
      <c r="AE409" s="191"/>
      <c r="AF409" s="191"/>
      <c r="AG409" s="191"/>
      <c r="AH409" s="191"/>
      <c r="AI409" s="191"/>
      <c r="AJ409" s="191"/>
      <c r="AK409" s="191"/>
      <c r="AL409" s="191"/>
      <c r="AM409" s="191"/>
      <c r="AN409" s="191"/>
      <c r="AO409" s="191"/>
      <c r="AP409" s="191"/>
      <c r="AQ409" s="191"/>
      <c r="AR409" s="191"/>
      <c r="AS409" s="191"/>
      <c r="AT409" s="191"/>
      <c r="AU409" s="191"/>
      <c r="AV409" s="183" t="str">
        <f>IFERROR(INDEX(prosjekttema_og_tittel[tema inngår i prosjektsøknad],MATCH(AD409,prosjekttema_og_tittel[rowId - prosjekttema],0)),"")</f>
        <v/>
      </c>
      <c r="AW409" s="183" t="str">
        <f>IFERROR(INDEX(prosjekttema_og_tittel[prosjekttema inngår i prosjektsøknad som har fått innvilgede midler],MATCH(AD409,prosjekttema_og_tittel[rowId - prosjekttema],0)),"")</f>
        <v/>
      </c>
      <c r="AX409" s="200" t="str">
        <f>IFERROR(INDEX($T$13:$T$76,MATCH('backend (Ikke rør)'!$AD409,$Q$13:$Q$76,0)),"")</f>
        <v>Måloppnåelse (antall ansatte)</v>
      </c>
      <c r="AY409" s="200">
        <f>IFERROR(INDEX($U$13:$U$76,MATCH('backend (Ikke rør)'!$AD409,$Q$13:$Q$76,0)),"")</f>
        <v>0</v>
      </c>
      <c r="AZ409" s="200">
        <f>IFERROR(INDEX($V$13:$V$76,MATCH('backend (Ikke rør)'!$AD409,$Q$13:$Q$76,0)),"")</f>
        <v>0</v>
      </c>
      <c r="BA409" s="183">
        <f>IFERROR(INDEX($V$79:$V$107,MATCH('backend (Ikke rør)'!$AD409,$Q$79:$Q$107,0)),"")</f>
        <v>0</v>
      </c>
      <c r="BB409" s="183">
        <f>IFERROR(INDEX($W$79:$W$107,MATCH('backend (Ikke rør)'!$AD409,$Q$79:$Q$107,0)),"")</f>
        <v>0</v>
      </c>
      <c r="BC409" s="188" t="b">
        <f t="shared" si="8"/>
        <v>0</v>
      </c>
    </row>
    <row r="410" spans="26:55" x14ac:dyDescent="0.25">
      <c r="Z410" s="186">
        <v>427</v>
      </c>
      <c r="AA410" s="191"/>
      <c r="AB410" s="191"/>
      <c r="AC410" s="191"/>
      <c r="AD410" s="191"/>
      <c r="AE410" s="191"/>
      <c r="AF410" s="191"/>
      <c r="AG410" s="191"/>
      <c r="AH410" s="191"/>
      <c r="AI410" s="191"/>
      <c r="AJ410" s="191"/>
      <c r="AK410" s="191"/>
      <c r="AL410" s="191"/>
      <c r="AM410" s="191"/>
      <c r="AN410" s="191"/>
      <c r="AO410" s="191"/>
      <c r="AP410" s="191"/>
      <c r="AQ410" s="191"/>
      <c r="AR410" s="191"/>
      <c r="AS410" s="191"/>
      <c r="AT410" s="191"/>
      <c r="AU410" s="191"/>
      <c r="AV410" s="183" t="str">
        <f>IFERROR(INDEX(prosjekttema_og_tittel[tema inngår i prosjektsøknad],MATCH(AD410,prosjekttema_og_tittel[rowId - prosjekttema],0)),"")</f>
        <v/>
      </c>
      <c r="AW410" s="183" t="str">
        <f>IFERROR(INDEX(prosjekttema_og_tittel[prosjekttema inngår i prosjektsøknad som har fått innvilgede midler],MATCH(AD410,prosjekttema_og_tittel[rowId - prosjekttema],0)),"")</f>
        <v/>
      </c>
      <c r="AX410" s="200" t="str">
        <f>IFERROR(INDEX($T$13:$T$76,MATCH('backend (Ikke rør)'!$AD410,$Q$13:$Q$76,0)),"")</f>
        <v>Måloppnåelse (antall ansatte)</v>
      </c>
      <c r="AY410" s="200">
        <f>IFERROR(INDEX($U$13:$U$76,MATCH('backend (Ikke rør)'!$AD410,$Q$13:$Q$76,0)),"")</f>
        <v>0</v>
      </c>
      <c r="AZ410" s="200">
        <f>IFERROR(INDEX($V$13:$V$76,MATCH('backend (Ikke rør)'!$AD410,$Q$13:$Q$76,0)),"")</f>
        <v>0</v>
      </c>
      <c r="BA410" s="183">
        <f>IFERROR(INDEX($V$79:$V$107,MATCH('backend (Ikke rør)'!$AD410,$Q$79:$Q$107,0)),"")</f>
        <v>0</v>
      </c>
      <c r="BB410" s="183">
        <f>IFERROR(INDEX($W$79:$W$107,MATCH('backend (Ikke rør)'!$AD410,$Q$79:$Q$107,0)),"")</f>
        <v>0</v>
      </c>
      <c r="BC410" s="188" t="b">
        <f t="shared" si="8"/>
        <v>0</v>
      </c>
    </row>
    <row r="411" spans="26:55" x14ac:dyDescent="0.25">
      <c r="Z411" s="186">
        <v>428</v>
      </c>
      <c r="AA411" s="191"/>
      <c r="AB411" s="191"/>
      <c r="AC411" s="191"/>
      <c r="AD411" s="191"/>
      <c r="AE411" s="191"/>
      <c r="AF411" s="191"/>
      <c r="AG411" s="191"/>
      <c r="AH411" s="191"/>
      <c r="AI411" s="191"/>
      <c r="AJ411" s="191"/>
      <c r="AK411" s="191"/>
      <c r="AL411" s="191"/>
      <c r="AM411" s="191"/>
      <c r="AN411" s="191"/>
      <c r="AO411" s="191"/>
      <c r="AP411" s="191"/>
      <c r="AQ411" s="191"/>
      <c r="AR411" s="191"/>
      <c r="AS411" s="191"/>
      <c r="AT411" s="191"/>
      <c r="AU411" s="191"/>
      <c r="AV411" s="183" t="str">
        <f>IFERROR(INDEX(prosjekttema_og_tittel[tema inngår i prosjektsøknad],MATCH(AD411,prosjekttema_og_tittel[rowId - prosjekttema],0)),"")</f>
        <v/>
      </c>
      <c r="AW411" s="183" t="str">
        <f>IFERROR(INDEX(prosjekttema_og_tittel[prosjekttema inngår i prosjektsøknad som har fått innvilgede midler],MATCH(AD411,prosjekttema_og_tittel[rowId - prosjekttema],0)),"")</f>
        <v/>
      </c>
      <c r="AX411" s="200" t="str">
        <f>IFERROR(INDEX($T$13:$T$76,MATCH('backend (Ikke rør)'!$AD411,$Q$13:$Q$76,0)),"")</f>
        <v>Måloppnåelse (antall ansatte)</v>
      </c>
      <c r="AY411" s="200">
        <f>IFERROR(INDEX($U$13:$U$76,MATCH('backend (Ikke rør)'!$AD411,$Q$13:$Q$76,0)),"")</f>
        <v>0</v>
      </c>
      <c r="AZ411" s="200">
        <f>IFERROR(INDEX($V$13:$V$76,MATCH('backend (Ikke rør)'!$AD411,$Q$13:$Q$76,0)),"")</f>
        <v>0</v>
      </c>
      <c r="BA411" s="183">
        <f>IFERROR(INDEX($V$79:$V$107,MATCH('backend (Ikke rør)'!$AD411,$Q$79:$Q$107,0)),"")</f>
        <v>0</v>
      </c>
      <c r="BB411" s="183">
        <f>IFERROR(INDEX($W$79:$W$107,MATCH('backend (Ikke rør)'!$AD411,$Q$79:$Q$107,0)),"")</f>
        <v>0</v>
      </c>
      <c r="BC411" s="188" t="b">
        <f t="shared" si="8"/>
        <v>0</v>
      </c>
    </row>
    <row r="412" spans="26:55" x14ac:dyDescent="0.25">
      <c r="Z412" s="186">
        <v>429</v>
      </c>
      <c r="AA412" s="191"/>
      <c r="AB412" s="191"/>
      <c r="AC412" s="191"/>
      <c r="AD412" s="191"/>
      <c r="AE412" s="191"/>
      <c r="AF412" s="191"/>
      <c r="AG412" s="191"/>
      <c r="AH412" s="191"/>
      <c r="AI412" s="191"/>
      <c r="AJ412" s="191"/>
      <c r="AK412" s="191"/>
      <c r="AL412" s="191"/>
      <c r="AM412" s="191"/>
      <c r="AN412" s="191"/>
      <c r="AO412" s="191"/>
      <c r="AP412" s="191"/>
      <c r="AQ412" s="191"/>
      <c r="AR412" s="191"/>
      <c r="AS412" s="191"/>
      <c r="AT412" s="191"/>
      <c r="AU412" s="191"/>
      <c r="AV412" s="183" t="str">
        <f>IFERROR(INDEX(prosjekttema_og_tittel[tema inngår i prosjektsøknad],MATCH(AD412,prosjekttema_og_tittel[rowId - prosjekttema],0)),"")</f>
        <v/>
      </c>
      <c r="AW412" s="183" t="str">
        <f>IFERROR(INDEX(prosjekttema_og_tittel[prosjekttema inngår i prosjektsøknad som har fått innvilgede midler],MATCH(AD412,prosjekttema_og_tittel[rowId - prosjekttema],0)),"")</f>
        <v/>
      </c>
      <c r="AX412" s="200" t="str">
        <f>IFERROR(INDEX($T$13:$T$76,MATCH('backend (Ikke rør)'!$AD412,$Q$13:$Q$76,0)),"")</f>
        <v>Måloppnåelse (antall ansatte)</v>
      </c>
      <c r="AY412" s="200">
        <f>IFERROR(INDEX($U$13:$U$76,MATCH('backend (Ikke rør)'!$AD412,$Q$13:$Q$76,0)),"")</f>
        <v>0</v>
      </c>
      <c r="AZ412" s="200">
        <f>IFERROR(INDEX($V$13:$V$76,MATCH('backend (Ikke rør)'!$AD412,$Q$13:$Q$76,0)),"")</f>
        <v>0</v>
      </c>
      <c r="BA412" s="183">
        <f>IFERROR(INDEX($V$79:$V$107,MATCH('backend (Ikke rør)'!$AD412,$Q$79:$Q$107,0)),"")</f>
        <v>0</v>
      </c>
      <c r="BB412" s="183">
        <f>IFERROR(INDEX($W$79:$W$107,MATCH('backend (Ikke rør)'!$AD412,$Q$79:$Q$107,0)),"")</f>
        <v>0</v>
      </c>
      <c r="BC412" s="188" t="b">
        <f t="shared" si="8"/>
        <v>0</v>
      </c>
    </row>
    <row r="413" spans="26:55" x14ac:dyDescent="0.25">
      <c r="Z413" s="186">
        <v>430</v>
      </c>
      <c r="AA413" s="191"/>
      <c r="AB413" s="191"/>
      <c r="AC413" s="191"/>
      <c r="AD413" s="191"/>
      <c r="AE413" s="191"/>
      <c r="AF413" s="191"/>
      <c r="AG413" s="191"/>
      <c r="AH413" s="191"/>
      <c r="AI413" s="191"/>
      <c r="AJ413" s="191"/>
      <c r="AK413" s="191"/>
      <c r="AL413" s="191"/>
      <c r="AM413" s="191"/>
      <c r="AN413" s="191"/>
      <c r="AO413" s="191"/>
      <c r="AP413" s="191"/>
      <c r="AQ413" s="191"/>
      <c r="AR413" s="191"/>
      <c r="AS413" s="191"/>
      <c r="AT413" s="191"/>
      <c r="AU413" s="191"/>
      <c r="AV413" s="183" t="str">
        <f>IFERROR(INDEX(prosjekttema_og_tittel[tema inngår i prosjektsøknad],MATCH(AD413,prosjekttema_og_tittel[rowId - prosjekttema],0)),"")</f>
        <v/>
      </c>
      <c r="AW413" s="183" t="str">
        <f>IFERROR(INDEX(prosjekttema_og_tittel[prosjekttema inngår i prosjektsøknad som har fått innvilgede midler],MATCH(AD413,prosjekttema_og_tittel[rowId - prosjekttema],0)),"")</f>
        <v/>
      </c>
      <c r="AX413" s="200" t="str">
        <f>IFERROR(INDEX($T$13:$T$76,MATCH('backend (Ikke rør)'!$AD413,$Q$13:$Q$76,0)),"")</f>
        <v>Måloppnåelse (antall ansatte)</v>
      </c>
      <c r="AY413" s="200">
        <f>IFERROR(INDEX($U$13:$U$76,MATCH('backend (Ikke rør)'!$AD413,$Q$13:$Q$76,0)),"")</f>
        <v>0</v>
      </c>
      <c r="AZ413" s="200">
        <f>IFERROR(INDEX($V$13:$V$76,MATCH('backend (Ikke rør)'!$AD413,$Q$13:$Q$76,0)),"")</f>
        <v>0</v>
      </c>
      <c r="BA413" s="183">
        <f>IFERROR(INDEX($V$79:$V$107,MATCH('backend (Ikke rør)'!$AD413,$Q$79:$Q$107,0)),"")</f>
        <v>0</v>
      </c>
      <c r="BB413" s="183">
        <f>IFERROR(INDEX($W$79:$W$107,MATCH('backend (Ikke rør)'!$AD413,$Q$79:$Q$107,0)),"")</f>
        <v>0</v>
      </c>
      <c r="BC413" s="188" t="b">
        <f t="shared" si="8"/>
        <v>0</v>
      </c>
    </row>
    <row r="414" spans="26:55" x14ac:dyDescent="0.25">
      <c r="Z414" s="186">
        <v>431</v>
      </c>
      <c r="AA414" s="191"/>
      <c r="AB414" s="191"/>
      <c r="AC414" s="191"/>
      <c r="AD414" s="191"/>
      <c r="AE414" s="191"/>
      <c r="AF414" s="191"/>
      <c r="AG414" s="191"/>
      <c r="AH414" s="191"/>
      <c r="AI414" s="191"/>
      <c r="AJ414" s="191"/>
      <c r="AK414" s="191"/>
      <c r="AL414" s="191"/>
      <c r="AM414" s="191"/>
      <c r="AN414" s="191"/>
      <c r="AO414" s="191"/>
      <c r="AP414" s="191"/>
      <c r="AQ414" s="191"/>
      <c r="AR414" s="191"/>
      <c r="AS414" s="191"/>
      <c r="AT414" s="191"/>
      <c r="AU414" s="191"/>
      <c r="AV414" s="183" t="str">
        <f>IFERROR(INDEX(prosjekttema_og_tittel[tema inngår i prosjektsøknad],MATCH(AD414,prosjekttema_og_tittel[rowId - prosjekttema],0)),"")</f>
        <v/>
      </c>
      <c r="AW414" s="183" t="str">
        <f>IFERROR(INDEX(prosjekttema_og_tittel[prosjekttema inngår i prosjektsøknad som har fått innvilgede midler],MATCH(AD414,prosjekttema_og_tittel[rowId - prosjekttema],0)),"")</f>
        <v/>
      </c>
      <c r="AX414" s="200" t="str">
        <f>IFERROR(INDEX($T$13:$T$76,MATCH('backend (Ikke rør)'!$AD414,$Q$13:$Q$76,0)),"")</f>
        <v>Måloppnåelse (antall ansatte)</v>
      </c>
      <c r="AY414" s="200">
        <f>IFERROR(INDEX($U$13:$U$76,MATCH('backend (Ikke rør)'!$AD414,$Q$13:$Q$76,0)),"")</f>
        <v>0</v>
      </c>
      <c r="AZ414" s="200">
        <f>IFERROR(INDEX($V$13:$V$76,MATCH('backend (Ikke rør)'!$AD414,$Q$13:$Q$76,0)),"")</f>
        <v>0</v>
      </c>
      <c r="BA414" s="183">
        <f>IFERROR(INDEX($V$79:$V$107,MATCH('backend (Ikke rør)'!$AD414,$Q$79:$Q$107,0)),"")</f>
        <v>0</v>
      </c>
      <c r="BB414" s="183">
        <f>IFERROR(INDEX($W$79:$W$107,MATCH('backend (Ikke rør)'!$AD414,$Q$79:$Q$107,0)),"")</f>
        <v>0</v>
      </c>
      <c r="BC414" s="188" t="b">
        <f t="shared" si="8"/>
        <v>0</v>
      </c>
    </row>
    <row r="415" spans="26:55" x14ac:dyDescent="0.25">
      <c r="Z415" s="186">
        <v>432</v>
      </c>
      <c r="AA415" s="191"/>
      <c r="AB415" s="191"/>
      <c r="AC415" s="191"/>
      <c r="AD415" s="191"/>
      <c r="AE415" s="191"/>
      <c r="AF415" s="191"/>
      <c r="AG415" s="191"/>
      <c r="AH415" s="191"/>
      <c r="AI415" s="191"/>
      <c r="AJ415" s="191"/>
      <c r="AK415" s="191"/>
      <c r="AL415" s="191"/>
      <c r="AM415" s="191"/>
      <c r="AN415" s="191"/>
      <c r="AO415" s="191"/>
      <c r="AP415" s="191"/>
      <c r="AQ415" s="191"/>
      <c r="AR415" s="191"/>
      <c r="AS415" s="191"/>
      <c r="AT415" s="191"/>
      <c r="AU415" s="191"/>
      <c r="AV415" s="183" t="str">
        <f>IFERROR(INDEX(prosjekttema_og_tittel[tema inngår i prosjektsøknad],MATCH(AD415,prosjekttema_og_tittel[rowId - prosjekttema],0)),"")</f>
        <v/>
      </c>
      <c r="AW415" s="183" t="str">
        <f>IFERROR(INDEX(prosjekttema_og_tittel[prosjekttema inngår i prosjektsøknad som har fått innvilgede midler],MATCH(AD415,prosjekttema_og_tittel[rowId - prosjekttema],0)),"")</f>
        <v/>
      </c>
      <c r="AX415" s="200" t="str">
        <f>IFERROR(INDEX($T$13:$T$76,MATCH('backend (Ikke rør)'!$AD415,$Q$13:$Q$76,0)),"")</f>
        <v>Måloppnåelse (antall ansatte)</v>
      </c>
      <c r="AY415" s="200">
        <f>IFERROR(INDEX($U$13:$U$76,MATCH('backend (Ikke rør)'!$AD415,$Q$13:$Q$76,0)),"")</f>
        <v>0</v>
      </c>
      <c r="AZ415" s="200">
        <f>IFERROR(INDEX($V$13:$V$76,MATCH('backend (Ikke rør)'!$AD415,$Q$13:$Q$76,0)),"")</f>
        <v>0</v>
      </c>
      <c r="BA415" s="183">
        <f>IFERROR(INDEX($V$79:$V$107,MATCH('backend (Ikke rør)'!$AD415,$Q$79:$Q$107,0)),"")</f>
        <v>0</v>
      </c>
      <c r="BB415" s="183">
        <f>IFERROR(INDEX($W$79:$W$107,MATCH('backend (Ikke rør)'!$AD415,$Q$79:$Q$107,0)),"")</f>
        <v>0</v>
      </c>
      <c r="BC415" s="188" t="b">
        <f t="shared" si="8"/>
        <v>0</v>
      </c>
    </row>
    <row r="416" spans="26:55" x14ac:dyDescent="0.25">
      <c r="Z416" s="186">
        <v>433</v>
      </c>
      <c r="AA416" s="191"/>
      <c r="AB416" s="191"/>
      <c r="AC416" s="191"/>
      <c r="AD416" s="191"/>
      <c r="AE416" s="191"/>
      <c r="AF416" s="191"/>
      <c r="AG416" s="191"/>
      <c r="AH416" s="191"/>
      <c r="AI416" s="191"/>
      <c r="AJ416" s="191"/>
      <c r="AK416" s="191"/>
      <c r="AL416" s="191"/>
      <c r="AM416" s="191"/>
      <c r="AN416" s="191"/>
      <c r="AO416" s="191"/>
      <c r="AP416" s="191"/>
      <c r="AQ416" s="191"/>
      <c r="AR416" s="191"/>
      <c r="AS416" s="191"/>
      <c r="AT416" s="191"/>
      <c r="AU416" s="191"/>
      <c r="AV416" s="183" t="str">
        <f>IFERROR(INDEX(prosjekttema_og_tittel[tema inngår i prosjektsøknad],MATCH(AD416,prosjekttema_og_tittel[rowId - prosjekttema],0)),"")</f>
        <v/>
      </c>
      <c r="AW416" s="183" t="str">
        <f>IFERROR(INDEX(prosjekttema_og_tittel[prosjekttema inngår i prosjektsøknad som har fått innvilgede midler],MATCH(AD416,prosjekttema_og_tittel[rowId - prosjekttema],0)),"")</f>
        <v/>
      </c>
      <c r="AX416" s="200" t="str">
        <f>IFERROR(INDEX($T$13:$T$76,MATCH('backend (Ikke rør)'!$AD416,$Q$13:$Q$76,0)),"")</f>
        <v>Måloppnåelse (antall ansatte)</v>
      </c>
      <c r="AY416" s="200">
        <f>IFERROR(INDEX($U$13:$U$76,MATCH('backend (Ikke rør)'!$AD416,$Q$13:$Q$76,0)),"")</f>
        <v>0</v>
      </c>
      <c r="AZ416" s="200">
        <f>IFERROR(INDEX($V$13:$V$76,MATCH('backend (Ikke rør)'!$AD416,$Q$13:$Q$76,0)),"")</f>
        <v>0</v>
      </c>
      <c r="BA416" s="183">
        <f>IFERROR(INDEX($V$79:$V$107,MATCH('backend (Ikke rør)'!$AD416,$Q$79:$Q$107,0)),"")</f>
        <v>0</v>
      </c>
      <c r="BB416" s="183">
        <f>IFERROR(INDEX($W$79:$W$107,MATCH('backend (Ikke rør)'!$AD416,$Q$79:$Q$107,0)),"")</f>
        <v>0</v>
      </c>
      <c r="BC416" s="188" t="b">
        <f t="shared" si="8"/>
        <v>0</v>
      </c>
    </row>
    <row r="417" spans="26:55" x14ac:dyDescent="0.25">
      <c r="Z417" s="186">
        <v>434</v>
      </c>
      <c r="AA417" s="191"/>
      <c r="AB417" s="191"/>
      <c r="AC417" s="191"/>
      <c r="AD417" s="191"/>
      <c r="AE417" s="191"/>
      <c r="AF417" s="191"/>
      <c r="AG417" s="191"/>
      <c r="AH417" s="191"/>
      <c r="AI417" s="191"/>
      <c r="AJ417" s="191"/>
      <c r="AK417" s="191"/>
      <c r="AL417" s="191"/>
      <c r="AM417" s="191"/>
      <c r="AN417" s="191"/>
      <c r="AO417" s="191"/>
      <c r="AP417" s="191"/>
      <c r="AQ417" s="191"/>
      <c r="AR417" s="191"/>
      <c r="AS417" s="191"/>
      <c r="AT417" s="191"/>
      <c r="AU417" s="191"/>
      <c r="AV417" s="183" t="str">
        <f>IFERROR(INDEX(prosjekttema_og_tittel[tema inngår i prosjektsøknad],MATCH(AD417,prosjekttema_og_tittel[rowId - prosjekttema],0)),"")</f>
        <v/>
      </c>
      <c r="AW417" s="183" t="str">
        <f>IFERROR(INDEX(prosjekttema_og_tittel[prosjekttema inngår i prosjektsøknad som har fått innvilgede midler],MATCH(AD417,prosjekttema_og_tittel[rowId - prosjekttema],0)),"")</f>
        <v/>
      </c>
      <c r="AX417" s="200" t="str">
        <f>IFERROR(INDEX($T$13:$T$76,MATCH('backend (Ikke rør)'!$AD417,$Q$13:$Q$76,0)),"")</f>
        <v>Måloppnåelse (antall ansatte)</v>
      </c>
      <c r="AY417" s="200">
        <f>IFERROR(INDEX($U$13:$U$76,MATCH('backend (Ikke rør)'!$AD417,$Q$13:$Q$76,0)),"")</f>
        <v>0</v>
      </c>
      <c r="AZ417" s="200">
        <f>IFERROR(INDEX($V$13:$V$76,MATCH('backend (Ikke rør)'!$AD417,$Q$13:$Q$76,0)),"")</f>
        <v>0</v>
      </c>
      <c r="BA417" s="183">
        <f>IFERROR(INDEX($V$79:$V$107,MATCH('backend (Ikke rør)'!$AD417,$Q$79:$Q$107,0)),"")</f>
        <v>0</v>
      </c>
      <c r="BB417" s="183">
        <f>IFERROR(INDEX($W$79:$W$107,MATCH('backend (Ikke rør)'!$AD417,$Q$79:$Q$107,0)),"")</f>
        <v>0</v>
      </c>
      <c r="BC417" s="188" t="b">
        <f t="shared" si="8"/>
        <v>0</v>
      </c>
    </row>
    <row r="418" spans="26:55" x14ac:dyDescent="0.25">
      <c r="Z418" s="186">
        <v>435</v>
      </c>
      <c r="AA418" s="191"/>
      <c r="AB418" s="191"/>
      <c r="AC418" s="191"/>
      <c r="AD418" s="191"/>
      <c r="AE418" s="191"/>
      <c r="AF418" s="191"/>
      <c r="AG418" s="191"/>
      <c r="AH418" s="191"/>
      <c r="AI418" s="191"/>
      <c r="AJ418" s="191"/>
      <c r="AK418" s="191"/>
      <c r="AL418" s="191"/>
      <c r="AM418" s="191"/>
      <c r="AN418" s="191"/>
      <c r="AO418" s="191"/>
      <c r="AP418" s="191"/>
      <c r="AQ418" s="191"/>
      <c r="AR418" s="191"/>
      <c r="AS418" s="191"/>
      <c r="AT418" s="191"/>
      <c r="AU418" s="191"/>
      <c r="AV418" s="183" t="str">
        <f>IFERROR(INDEX(prosjekttema_og_tittel[tema inngår i prosjektsøknad],MATCH(AD418,prosjekttema_og_tittel[rowId - prosjekttema],0)),"")</f>
        <v/>
      </c>
      <c r="AW418" s="183" t="str">
        <f>IFERROR(INDEX(prosjekttema_og_tittel[prosjekttema inngår i prosjektsøknad som har fått innvilgede midler],MATCH(AD418,prosjekttema_og_tittel[rowId - prosjekttema],0)),"")</f>
        <v/>
      </c>
      <c r="AX418" s="200" t="str">
        <f>IFERROR(INDEX($T$13:$T$76,MATCH('backend (Ikke rør)'!$AD418,$Q$13:$Q$76,0)),"")</f>
        <v>Måloppnåelse (antall ansatte)</v>
      </c>
      <c r="AY418" s="200">
        <f>IFERROR(INDEX($U$13:$U$76,MATCH('backend (Ikke rør)'!$AD418,$Q$13:$Q$76,0)),"")</f>
        <v>0</v>
      </c>
      <c r="AZ418" s="200">
        <f>IFERROR(INDEX($V$13:$V$76,MATCH('backend (Ikke rør)'!$AD418,$Q$13:$Q$76,0)),"")</f>
        <v>0</v>
      </c>
      <c r="BA418" s="183">
        <f>IFERROR(INDEX($V$79:$V$107,MATCH('backend (Ikke rør)'!$AD418,$Q$79:$Q$107,0)),"")</f>
        <v>0</v>
      </c>
      <c r="BB418" s="183">
        <f>IFERROR(INDEX($W$79:$W$107,MATCH('backend (Ikke rør)'!$AD418,$Q$79:$Q$107,0)),"")</f>
        <v>0</v>
      </c>
      <c r="BC418" s="188" t="b">
        <f t="shared" si="8"/>
        <v>0</v>
      </c>
    </row>
    <row r="419" spans="26:55" x14ac:dyDescent="0.25">
      <c r="Z419" s="186">
        <v>436</v>
      </c>
      <c r="AA419" s="191"/>
      <c r="AB419" s="191"/>
      <c r="AC419" s="191"/>
      <c r="AD419" s="191"/>
      <c r="AE419" s="191"/>
      <c r="AF419" s="191"/>
      <c r="AG419" s="191"/>
      <c r="AH419" s="191"/>
      <c r="AI419" s="191"/>
      <c r="AJ419" s="191"/>
      <c r="AK419" s="191"/>
      <c r="AL419" s="191"/>
      <c r="AM419" s="191"/>
      <c r="AN419" s="191"/>
      <c r="AO419" s="191"/>
      <c r="AP419" s="191"/>
      <c r="AQ419" s="191"/>
      <c r="AR419" s="191"/>
      <c r="AS419" s="191"/>
      <c r="AT419" s="191"/>
      <c r="AU419" s="191"/>
      <c r="AV419" s="183" t="str">
        <f>IFERROR(INDEX(prosjekttema_og_tittel[tema inngår i prosjektsøknad],MATCH(AD419,prosjekttema_og_tittel[rowId - prosjekttema],0)),"")</f>
        <v/>
      </c>
      <c r="AW419" s="183" t="str">
        <f>IFERROR(INDEX(prosjekttema_og_tittel[prosjekttema inngår i prosjektsøknad som har fått innvilgede midler],MATCH(AD419,prosjekttema_og_tittel[rowId - prosjekttema],0)),"")</f>
        <v/>
      </c>
      <c r="AX419" s="200" t="str">
        <f>IFERROR(INDEX($T$13:$T$76,MATCH('backend (Ikke rør)'!$AD419,$Q$13:$Q$76,0)),"")</f>
        <v>Måloppnåelse (antall ansatte)</v>
      </c>
      <c r="AY419" s="200">
        <f>IFERROR(INDEX($U$13:$U$76,MATCH('backend (Ikke rør)'!$AD419,$Q$13:$Q$76,0)),"")</f>
        <v>0</v>
      </c>
      <c r="AZ419" s="200">
        <f>IFERROR(INDEX($V$13:$V$76,MATCH('backend (Ikke rør)'!$AD419,$Q$13:$Q$76,0)),"")</f>
        <v>0</v>
      </c>
      <c r="BA419" s="183">
        <f>IFERROR(INDEX($V$79:$V$107,MATCH('backend (Ikke rør)'!$AD419,$Q$79:$Q$107,0)),"")</f>
        <v>0</v>
      </c>
      <c r="BB419" s="183">
        <f>IFERROR(INDEX($W$79:$W$107,MATCH('backend (Ikke rør)'!$AD419,$Q$79:$Q$107,0)),"")</f>
        <v>0</v>
      </c>
      <c r="BC419" s="188" t="b">
        <f t="shared" si="8"/>
        <v>0</v>
      </c>
    </row>
    <row r="420" spans="26:55" x14ac:dyDescent="0.25">
      <c r="Z420" s="186">
        <v>437</v>
      </c>
      <c r="AA420" s="191"/>
      <c r="AB420" s="191"/>
      <c r="AC420" s="191"/>
      <c r="AD420" s="191"/>
      <c r="AE420" s="191"/>
      <c r="AF420" s="191"/>
      <c r="AG420" s="191"/>
      <c r="AH420" s="191"/>
      <c r="AI420" s="191"/>
      <c r="AJ420" s="191"/>
      <c r="AK420" s="191"/>
      <c r="AL420" s="191"/>
      <c r="AM420" s="191"/>
      <c r="AN420" s="191"/>
      <c r="AO420" s="191"/>
      <c r="AP420" s="191"/>
      <c r="AQ420" s="191"/>
      <c r="AR420" s="191"/>
      <c r="AS420" s="191"/>
      <c r="AT420" s="191"/>
      <c r="AU420" s="191"/>
      <c r="AV420" s="183" t="str">
        <f>IFERROR(INDEX(prosjekttema_og_tittel[tema inngår i prosjektsøknad],MATCH(AD420,prosjekttema_og_tittel[rowId - prosjekttema],0)),"")</f>
        <v/>
      </c>
      <c r="AW420" s="183" t="str">
        <f>IFERROR(INDEX(prosjekttema_og_tittel[prosjekttema inngår i prosjektsøknad som har fått innvilgede midler],MATCH(AD420,prosjekttema_og_tittel[rowId - prosjekttema],0)),"")</f>
        <v/>
      </c>
      <c r="AX420" s="200" t="str">
        <f>IFERROR(INDEX($T$13:$T$76,MATCH('backend (Ikke rør)'!$AD420,$Q$13:$Q$76,0)),"")</f>
        <v>Måloppnåelse (antall ansatte)</v>
      </c>
      <c r="AY420" s="200">
        <f>IFERROR(INDEX($U$13:$U$76,MATCH('backend (Ikke rør)'!$AD420,$Q$13:$Q$76,0)),"")</f>
        <v>0</v>
      </c>
      <c r="AZ420" s="200">
        <f>IFERROR(INDEX($V$13:$V$76,MATCH('backend (Ikke rør)'!$AD420,$Q$13:$Q$76,0)),"")</f>
        <v>0</v>
      </c>
      <c r="BA420" s="183">
        <f>IFERROR(INDEX($V$79:$V$107,MATCH('backend (Ikke rør)'!$AD420,$Q$79:$Q$107,0)),"")</f>
        <v>0</v>
      </c>
      <c r="BB420" s="183">
        <f>IFERROR(INDEX($W$79:$W$107,MATCH('backend (Ikke rør)'!$AD420,$Q$79:$Q$107,0)),"")</f>
        <v>0</v>
      </c>
      <c r="BC420" s="188" t="b">
        <f t="shared" si="8"/>
        <v>0</v>
      </c>
    </row>
    <row r="421" spans="26:55" x14ac:dyDescent="0.25">
      <c r="Z421" s="186">
        <v>438</v>
      </c>
      <c r="AA421" s="191"/>
      <c r="AB421" s="191"/>
      <c r="AC421" s="191"/>
      <c r="AD421" s="191"/>
      <c r="AE421" s="191"/>
      <c r="AF421" s="191"/>
      <c r="AG421" s="191"/>
      <c r="AH421" s="191"/>
      <c r="AI421" s="191"/>
      <c r="AJ421" s="191"/>
      <c r="AK421" s="191"/>
      <c r="AL421" s="191"/>
      <c r="AM421" s="191"/>
      <c r="AN421" s="191"/>
      <c r="AO421" s="191"/>
      <c r="AP421" s="191"/>
      <c r="AQ421" s="191"/>
      <c r="AR421" s="191"/>
      <c r="AS421" s="191"/>
      <c r="AT421" s="191"/>
      <c r="AU421" s="191"/>
      <c r="AV421" s="183" t="str">
        <f>IFERROR(INDEX(prosjekttema_og_tittel[tema inngår i prosjektsøknad],MATCH(AD421,prosjekttema_og_tittel[rowId - prosjekttema],0)),"")</f>
        <v/>
      </c>
      <c r="AW421" s="183" t="str">
        <f>IFERROR(INDEX(prosjekttema_og_tittel[prosjekttema inngår i prosjektsøknad som har fått innvilgede midler],MATCH(AD421,prosjekttema_og_tittel[rowId - prosjekttema],0)),"")</f>
        <v/>
      </c>
      <c r="AX421" s="200" t="str">
        <f>IFERROR(INDEX($T$13:$T$76,MATCH('backend (Ikke rør)'!$AD421,$Q$13:$Q$76,0)),"")</f>
        <v>Måloppnåelse (antall ansatte)</v>
      </c>
      <c r="AY421" s="200">
        <f>IFERROR(INDEX($U$13:$U$76,MATCH('backend (Ikke rør)'!$AD421,$Q$13:$Q$76,0)),"")</f>
        <v>0</v>
      </c>
      <c r="AZ421" s="200">
        <f>IFERROR(INDEX($V$13:$V$76,MATCH('backend (Ikke rør)'!$AD421,$Q$13:$Q$76,0)),"")</f>
        <v>0</v>
      </c>
      <c r="BA421" s="183">
        <f>IFERROR(INDEX($V$79:$V$107,MATCH('backend (Ikke rør)'!$AD421,$Q$79:$Q$107,0)),"")</f>
        <v>0</v>
      </c>
      <c r="BB421" s="183">
        <f>IFERROR(INDEX($W$79:$W$107,MATCH('backend (Ikke rør)'!$AD421,$Q$79:$Q$107,0)),"")</f>
        <v>0</v>
      </c>
      <c r="BC421" s="188" t="b">
        <f t="shared" si="8"/>
        <v>0</v>
      </c>
    </row>
    <row r="422" spans="26:55" x14ac:dyDescent="0.25">
      <c r="Z422" s="186">
        <v>439</v>
      </c>
      <c r="AA422" s="191"/>
      <c r="AB422" s="191"/>
      <c r="AC422" s="191"/>
      <c r="AD422" s="191"/>
      <c r="AE422" s="191"/>
      <c r="AF422" s="191"/>
      <c r="AG422" s="191"/>
      <c r="AH422" s="191"/>
      <c r="AI422" s="191"/>
      <c r="AJ422" s="191"/>
      <c r="AK422" s="191"/>
      <c r="AL422" s="191"/>
      <c r="AM422" s="191"/>
      <c r="AN422" s="191"/>
      <c r="AO422" s="191"/>
      <c r="AP422" s="191"/>
      <c r="AQ422" s="191"/>
      <c r="AR422" s="191"/>
      <c r="AS422" s="191"/>
      <c r="AT422" s="191"/>
      <c r="AU422" s="191"/>
      <c r="AV422" s="183" t="str">
        <f>IFERROR(INDEX(prosjekttema_og_tittel[tema inngår i prosjektsøknad],MATCH(AD422,prosjekttema_og_tittel[rowId - prosjekttema],0)),"")</f>
        <v/>
      </c>
      <c r="AW422" s="183" t="str">
        <f>IFERROR(INDEX(prosjekttema_og_tittel[prosjekttema inngår i prosjektsøknad som har fått innvilgede midler],MATCH(AD422,prosjekttema_og_tittel[rowId - prosjekttema],0)),"")</f>
        <v/>
      </c>
      <c r="AX422" s="200" t="str">
        <f>IFERROR(INDEX($T$13:$T$76,MATCH('backend (Ikke rør)'!$AD422,$Q$13:$Q$76,0)),"")</f>
        <v>Måloppnåelse (antall ansatte)</v>
      </c>
      <c r="AY422" s="200">
        <f>IFERROR(INDEX($U$13:$U$76,MATCH('backend (Ikke rør)'!$AD422,$Q$13:$Q$76,0)),"")</f>
        <v>0</v>
      </c>
      <c r="AZ422" s="200">
        <f>IFERROR(INDEX($V$13:$V$76,MATCH('backend (Ikke rør)'!$AD422,$Q$13:$Q$76,0)),"")</f>
        <v>0</v>
      </c>
      <c r="BA422" s="183">
        <f>IFERROR(INDEX($V$79:$V$107,MATCH('backend (Ikke rør)'!$AD422,$Q$79:$Q$107,0)),"")</f>
        <v>0</v>
      </c>
      <c r="BB422" s="183">
        <f>IFERROR(INDEX($W$79:$W$107,MATCH('backend (Ikke rør)'!$AD422,$Q$79:$Q$107,0)),"")</f>
        <v>0</v>
      </c>
      <c r="BC422" s="188" t="b">
        <f t="shared" si="8"/>
        <v>0</v>
      </c>
    </row>
    <row r="423" spans="26:55" x14ac:dyDescent="0.25">
      <c r="Z423" s="186">
        <v>440</v>
      </c>
      <c r="AA423" s="191"/>
      <c r="AB423" s="191"/>
      <c r="AC423" s="191"/>
      <c r="AD423" s="191"/>
      <c r="AE423" s="191"/>
      <c r="AF423" s="191"/>
      <c r="AG423" s="191"/>
      <c r="AH423" s="191"/>
      <c r="AI423" s="191"/>
      <c r="AJ423" s="191"/>
      <c r="AK423" s="191"/>
      <c r="AL423" s="191"/>
      <c r="AM423" s="191"/>
      <c r="AN423" s="191"/>
      <c r="AO423" s="191"/>
      <c r="AP423" s="191"/>
      <c r="AQ423" s="191"/>
      <c r="AR423" s="191"/>
      <c r="AS423" s="191"/>
      <c r="AT423" s="191"/>
      <c r="AU423" s="191"/>
      <c r="AV423" s="183" t="str">
        <f>IFERROR(INDEX(prosjekttema_og_tittel[tema inngår i prosjektsøknad],MATCH(AD423,prosjekttema_og_tittel[rowId - prosjekttema],0)),"")</f>
        <v/>
      </c>
      <c r="AW423" s="183" t="str">
        <f>IFERROR(INDEX(prosjekttema_og_tittel[prosjekttema inngår i prosjektsøknad som har fått innvilgede midler],MATCH(AD423,prosjekttema_og_tittel[rowId - prosjekttema],0)),"")</f>
        <v/>
      </c>
      <c r="AX423" s="200" t="str">
        <f>IFERROR(INDEX($T$13:$T$76,MATCH('backend (Ikke rør)'!$AD423,$Q$13:$Q$76,0)),"")</f>
        <v>Måloppnåelse (antall ansatte)</v>
      </c>
      <c r="AY423" s="200">
        <f>IFERROR(INDEX($U$13:$U$76,MATCH('backend (Ikke rør)'!$AD423,$Q$13:$Q$76,0)),"")</f>
        <v>0</v>
      </c>
      <c r="AZ423" s="200">
        <f>IFERROR(INDEX($V$13:$V$76,MATCH('backend (Ikke rør)'!$AD423,$Q$13:$Q$76,0)),"")</f>
        <v>0</v>
      </c>
      <c r="BA423" s="183">
        <f>IFERROR(INDEX($V$79:$V$107,MATCH('backend (Ikke rør)'!$AD423,$Q$79:$Q$107,0)),"")</f>
        <v>0</v>
      </c>
      <c r="BB423" s="183">
        <f>IFERROR(INDEX($W$79:$W$107,MATCH('backend (Ikke rør)'!$AD423,$Q$79:$Q$107,0)),"")</f>
        <v>0</v>
      </c>
      <c r="BC423" s="188" t="b">
        <f t="shared" si="8"/>
        <v>0</v>
      </c>
    </row>
    <row r="424" spans="26:55" x14ac:dyDescent="0.25">
      <c r="Z424" s="186">
        <v>441</v>
      </c>
      <c r="AA424" s="191"/>
      <c r="AB424" s="191"/>
      <c r="AC424" s="191"/>
      <c r="AD424" s="191"/>
      <c r="AE424" s="191"/>
      <c r="AF424" s="191"/>
      <c r="AG424" s="191"/>
      <c r="AH424" s="191"/>
      <c r="AI424" s="191"/>
      <c r="AJ424" s="191"/>
      <c r="AK424" s="191"/>
      <c r="AL424" s="191"/>
      <c r="AM424" s="191"/>
      <c r="AN424" s="191"/>
      <c r="AO424" s="191"/>
      <c r="AP424" s="191"/>
      <c r="AQ424" s="191"/>
      <c r="AR424" s="191"/>
      <c r="AS424" s="191"/>
      <c r="AT424" s="191"/>
      <c r="AU424" s="191"/>
      <c r="AV424" s="183" t="str">
        <f>IFERROR(INDEX(prosjekttema_og_tittel[tema inngår i prosjektsøknad],MATCH(AD424,prosjekttema_og_tittel[rowId - prosjekttema],0)),"")</f>
        <v/>
      </c>
      <c r="AW424" s="183" t="str">
        <f>IFERROR(INDEX(prosjekttema_og_tittel[prosjekttema inngår i prosjektsøknad som har fått innvilgede midler],MATCH(AD424,prosjekttema_og_tittel[rowId - prosjekttema],0)),"")</f>
        <v/>
      </c>
      <c r="AX424" s="200" t="str">
        <f>IFERROR(INDEX($T$13:$T$76,MATCH('backend (Ikke rør)'!$AD424,$Q$13:$Q$76,0)),"")</f>
        <v>Måloppnåelse (antall ansatte)</v>
      </c>
      <c r="AY424" s="200">
        <f>IFERROR(INDEX($U$13:$U$76,MATCH('backend (Ikke rør)'!$AD424,$Q$13:$Q$76,0)),"")</f>
        <v>0</v>
      </c>
      <c r="AZ424" s="200">
        <f>IFERROR(INDEX($V$13:$V$76,MATCH('backend (Ikke rør)'!$AD424,$Q$13:$Q$76,0)),"")</f>
        <v>0</v>
      </c>
      <c r="BA424" s="183">
        <f>IFERROR(INDEX($V$79:$V$107,MATCH('backend (Ikke rør)'!$AD424,$Q$79:$Q$107,0)),"")</f>
        <v>0</v>
      </c>
      <c r="BB424" s="183">
        <f>IFERROR(INDEX($W$79:$W$107,MATCH('backend (Ikke rør)'!$AD424,$Q$79:$Q$107,0)),"")</f>
        <v>0</v>
      </c>
      <c r="BC424" s="188" t="b">
        <f t="shared" si="8"/>
        <v>0</v>
      </c>
    </row>
    <row r="425" spans="26:55" x14ac:dyDescent="0.25">
      <c r="Z425" s="186">
        <v>442</v>
      </c>
      <c r="AA425" s="191"/>
      <c r="AB425" s="191"/>
      <c r="AC425" s="191"/>
      <c r="AD425" s="191"/>
      <c r="AE425" s="191"/>
      <c r="AF425" s="191"/>
      <c r="AG425" s="191"/>
      <c r="AH425" s="191"/>
      <c r="AI425" s="191"/>
      <c r="AJ425" s="191"/>
      <c r="AK425" s="191"/>
      <c r="AL425" s="191"/>
      <c r="AM425" s="191"/>
      <c r="AN425" s="191"/>
      <c r="AO425" s="191"/>
      <c r="AP425" s="191"/>
      <c r="AQ425" s="191"/>
      <c r="AR425" s="191"/>
      <c r="AS425" s="191"/>
      <c r="AT425" s="191"/>
      <c r="AU425" s="191"/>
      <c r="AV425" s="183" t="str">
        <f>IFERROR(INDEX(prosjekttema_og_tittel[tema inngår i prosjektsøknad],MATCH(AD425,prosjekttema_og_tittel[rowId - prosjekttema],0)),"")</f>
        <v/>
      </c>
      <c r="AW425" s="183" t="str">
        <f>IFERROR(INDEX(prosjekttema_og_tittel[prosjekttema inngår i prosjektsøknad som har fått innvilgede midler],MATCH(AD425,prosjekttema_og_tittel[rowId - prosjekttema],0)),"")</f>
        <v/>
      </c>
      <c r="AX425" s="200" t="str">
        <f>IFERROR(INDEX($T$13:$T$76,MATCH('backend (Ikke rør)'!$AD425,$Q$13:$Q$76,0)),"")</f>
        <v>Måloppnåelse (antall ansatte)</v>
      </c>
      <c r="AY425" s="200">
        <f>IFERROR(INDEX($U$13:$U$76,MATCH('backend (Ikke rør)'!$AD425,$Q$13:$Q$76,0)),"")</f>
        <v>0</v>
      </c>
      <c r="AZ425" s="200">
        <f>IFERROR(INDEX($V$13:$V$76,MATCH('backend (Ikke rør)'!$AD425,$Q$13:$Q$76,0)),"")</f>
        <v>0</v>
      </c>
      <c r="BA425" s="183">
        <f>IFERROR(INDEX($V$79:$V$107,MATCH('backend (Ikke rør)'!$AD425,$Q$79:$Q$107,0)),"")</f>
        <v>0</v>
      </c>
      <c r="BB425" s="183">
        <f>IFERROR(INDEX($W$79:$W$107,MATCH('backend (Ikke rør)'!$AD425,$Q$79:$Q$107,0)),"")</f>
        <v>0</v>
      </c>
      <c r="BC425" s="188" t="b">
        <f t="shared" si="8"/>
        <v>0</v>
      </c>
    </row>
    <row r="426" spans="26:55" x14ac:dyDescent="0.25">
      <c r="Z426" s="186">
        <v>443</v>
      </c>
      <c r="AA426" s="191"/>
      <c r="AB426" s="191"/>
      <c r="AC426" s="191"/>
      <c r="AD426" s="191"/>
      <c r="AE426" s="191"/>
      <c r="AF426" s="191"/>
      <c r="AG426" s="191"/>
      <c r="AH426" s="191"/>
      <c r="AI426" s="191"/>
      <c r="AJ426" s="191"/>
      <c r="AK426" s="191"/>
      <c r="AL426" s="191"/>
      <c r="AM426" s="191"/>
      <c r="AN426" s="191"/>
      <c r="AO426" s="191"/>
      <c r="AP426" s="191"/>
      <c r="AQ426" s="191"/>
      <c r="AR426" s="191"/>
      <c r="AS426" s="191"/>
      <c r="AT426" s="191"/>
      <c r="AU426" s="191"/>
      <c r="AV426" s="183" t="str">
        <f>IFERROR(INDEX(prosjekttema_og_tittel[tema inngår i prosjektsøknad],MATCH(AD426,prosjekttema_og_tittel[rowId - prosjekttema],0)),"")</f>
        <v/>
      </c>
      <c r="AW426" s="183" t="str">
        <f>IFERROR(INDEX(prosjekttema_og_tittel[prosjekttema inngår i prosjektsøknad som har fått innvilgede midler],MATCH(AD426,prosjekttema_og_tittel[rowId - prosjekttema],0)),"")</f>
        <v/>
      </c>
      <c r="AX426" s="200" t="str">
        <f>IFERROR(INDEX($T$13:$T$76,MATCH('backend (Ikke rør)'!$AD426,$Q$13:$Q$76,0)),"")</f>
        <v>Måloppnåelse (antall ansatte)</v>
      </c>
      <c r="AY426" s="200">
        <f>IFERROR(INDEX($U$13:$U$76,MATCH('backend (Ikke rør)'!$AD426,$Q$13:$Q$76,0)),"")</f>
        <v>0</v>
      </c>
      <c r="AZ426" s="200">
        <f>IFERROR(INDEX($V$13:$V$76,MATCH('backend (Ikke rør)'!$AD426,$Q$13:$Q$76,0)),"")</f>
        <v>0</v>
      </c>
      <c r="BA426" s="183">
        <f>IFERROR(INDEX($V$79:$V$107,MATCH('backend (Ikke rør)'!$AD426,$Q$79:$Q$107,0)),"")</f>
        <v>0</v>
      </c>
      <c r="BB426" s="183">
        <f>IFERROR(INDEX($W$79:$W$107,MATCH('backend (Ikke rør)'!$AD426,$Q$79:$Q$107,0)),"")</f>
        <v>0</v>
      </c>
      <c r="BC426" s="188" t="b">
        <f t="shared" si="8"/>
        <v>0</v>
      </c>
    </row>
    <row r="427" spans="26:55" x14ac:dyDescent="0.25">
      <c r="Z427" s="186">
        <v>444</v>
      </c>
      <c r="AA427" s="191"/>
      <c r="AB427" s="191"/>
      <c r="AC427" s="191"/>
      <c r="AD427" s="191"/>
      <c r="AE427" s="191"/>
      <c r="AF427" s="191"/>
      <c r="AG427" s="191"/>
      <c r="AH427" s="191"/>
      <c r="AI427" s="191"/>
      <c r="AJ427" s="191"/>
      <c r="AK427" s="191"/>
      <c r="AL427" s="191"/>
      <c r="AM427" s="191"/>
      <c r="AN427" s="191"/>
      <c r="AO427" s="191"/>
      <c r="AP427" s="191"/>
      <c r="AQ427" s="191"/>
      <c r="AR427" s="191"/>
      <c r="AS427" s="191"/>
      <c r="AT427" s="191"/>
      <c r="AU427" s="191"/>
      <c r="AV427" s="183" t="str">
        <f>IFERROR(INDEX(prosjekttema_og_tittel[tema inngår i prosjektsøknad],MATCH(AD427,prosjekttema_og_tittel[rowId - prosjekttema],0)),"")</f>
        <v/>
      </c>
      <c r="AW427" s="183" t="str">
        <f>IFERROR(INDEX(prosjekttema_og_tittel[prosjekttema inngår i prosjektsøknad som har fått innvilgede midler],MATCH(AD427,prosjekttema_og_tittel[rowId - prosjekttema],0)),"")</f>
        <v/>
      </c>
      <c r="AX427" s="200" t="str">
        <f>IFERROR(INDEX($T$13:$T$76,MATCH('backend (Ikke rør)'!$AD427,$Q$13:$Q$76,0)),"")</f>
        <v>Måloppnåelse (antall ansatte)</v>
      </c>
      <c r="AY427" s="200">
        <f>IFERROR(INDEX($U$13:$U$76,MATCH('backend (Ikke rør)'!$AD427,$Q$13:$Q$76,0)),"")</f>
        <v>0</v>
      </c>
      <c r="AZ427" s="200">
        <f>IFERROR(INDEX($V$13:$V$76,MATCH('backend (Ikke rør)'!$AD427,$Q$13:$Q$76,0)),"")</f>
        <v>0</v>
      </c>
      <c r="BA427" s="183">
        <f>IFERROR(INDEX($V$79:$V$107,MATCH('backend (Ikke rør)'!$AD427,$Q$79:$Q$107,0)),"")</f>
        <v>0</v>
      </c>
      <c r="BB427" s="183">
        <f>IFERROR(INDEX($W$79:$W$107,MATCH('backend (Ikke rør)'!$AD427,$Q$79:$Q$107,0)),"")</f>
        <v>0</v>
      </c>
      <c r="BC427" s="188" t="b">
        <f t="shared" si="8"/>
        <v>0</v>
      </c>
    </row>
    <row r="428" spans="26:55" x14ac:dyDescent="0.25">
      <c r="Z428" s="186">
        <v>445</v>
      </c>
      <c r="AA428" s="191"/>
      <c r="AB428" s="191"/>
      <c r="AC428" s="191"/>
      <c r="AD428" s="191"/>
      <c r="AE428" s="191"/>
      <c r="AF428" s="191"/>
      <c r="AG428" s="191"/>
      <c r="AH428" s="191"/>
      <c r="AI428" s="191"/>
      <c r="AJ428" s="191"/>
      <c r="AK428" s="191"/>
      <c r="AL428" s="191"/>
      <c r="AM428" s="191"/>
      <c r="AN428" s="191"/>
      <c r="AO428" s="191"/>
      <c r="AP428" s="191"/>
      <c r="AQ428" s="191"/>
      <c r="AR428" s="191"/>
      <c r="AS428" s="191"/>
      <c r="AT428" s="191"/>
      <c r="AU428" s="191"/>
      <c r="AV428" s="183" t="str">
        <f>IFERROR(INDEX(prosjekttema_og_tittel[tema inngår i prosjektsøknad],MATCH(AD428,prosjekttema_og_tittel[rowId - prosjekttema],0)),"")</f>
        <v/>
      </c>
      <c r="AW428" s="183" t="str">
        <f>IFERROR(INDEX(prosjekttema_og_tittel[prosjekttema inngår i prosjektsøknad som har fått innvilgede midler],MATCH(AD428,prosjekttema_og_tittel[rowId - prosjekttema],0)),"")</f>
        <v/>
      </c>
      <c r="AX428" s="200" t="str">
        <f>IFERROR(INDEX($T$13:$T$76,MATCH('backend (Ikke rør)'!$AD428,$Q$13:$Q$76,0)),"")</f>
        <v>Måloppnåelse (antall ansatte)</v>
      </c>
      <c r="AY428" s="200">
        <f>IFERROR(INDEX($U$13:$U$76,MATCH('backend (Ikke rør)'!$AD428,$Q$13:$Q$76,0)),"")</f>
        <v>0</v>
      </c>
      <c r="AZ428" s="200">
        <f>IFERROR(INDEX($V$13:$V$76,MATCH('backend (Ikke rør)'!$AD428,$Q$13:$Q$76,0)),"")</f>
        <v>0</v>
      </c>
      <c r="BA428" s="183">
        <f>IFERROR(INDEX($V$79:$V$107,MATCH('backend (Ikke rør)'!$AD428,$Q$79:$Q$107,0)),"")</f>
        <v>0</v>
      </c>
      <c r="BB428" s="183">
        <f>IFERROR(INDEX($W$79:$W$107,MATCH('backend (Ikke rør)'!$AD428,$Q$79:$Q$107,0)),"")</f>
        <v>0</v>
      </c>
      <c r="BC428" s="188" t="b">
        <f t="shared" si="8"/>
        <v>0</v>
      </c>
    </row>
    <row r="429" spans="26:55" x14ac:dyDescent="0.25">
      <c r="Z429" s="186">
        <v>446</v>
      </c>
      <c r="AA429" s="191"/>
      <c r="AB429" s="191"/>
      <c r="AC429" s="191"/>
      <c r="AD429" s="191"/>
      <c r="AE429" s="191"/>
      <c r="AF429" s="191"/>
      <c r="AG429" s="191"/>
      <c r="AH429" s="191"/>
      <c r="AI429" s="191"/>
      <c r="AJ429" s="191"/>
      <c r="AK429" s="191"/>
      <c r="AL429" s="191"/>
      <c r="AM429" s="191"/>
      <c r="AN429" s="191"/>
      <c r="AO429" s="191"/>
      <c r="AP429" s="191"/>
      <c r="AQ429" s="191"/>
      <c r="AR429" s="191"/>
      <c r="AS429" s="191"/>
      <c r="AT429" s="191"/>
      <c r="AU429" s="191"/>
      <c r="AV429" s="183" t="str">
        <f>IFERROR(INDEX(prosjekttema_og_tittel[tema inngår i prosjektsøknad],MATCH(AD429,prosjekttema_og_tittel[rowId - prosjekttema],0)),"")</f>
        <v/>
      </c>
      <c r="AW429" s="183" t="str">
        <f>IFERROR(INDEX(prosjekttema_og_tittel[prosjekttema inngår i prosjektsøknad som har fått innvilgede midler],MATCH(AD429,prosjekttema_og_tittel[rowId - prosjekttema],0)),"")</f>
        <v/>
      </c>
      <c r="AX429" s="200" t="str">
        <f>IFERROR(INDEX($T$13:$T$76,MATCH('backend (Ikke rør)'!$AD429,$Q$13:$Q$76,0)),"")</f>
        <v>Måloppnåelse (antall ansatte)</v>
      </c>
      <c r="AY429" s="200">
        <f>IFERROR(INDEX($U$13:$U$76,MATCH('backend (Ikke rør)'!$AD429,$Q$13:$Q$76,0)),"")</f>
        <v>0</v>
      </c>
      <c r="AZ429" s="200">
        <f>IFERROR(INDEX($V$13:$V$76,MATCH('backend (Ikke rør)'!$AD429,$Q$13:$Q$76,0)),"")</f>
        <v>0</v>
      </c>
      <c r="BA429" s="183">
        <f>IFERROR(INDEX($V$79:$V$107,MATCH('backend (Ikke rør)'!$AD429,$Q$79:$Q$107,0)),"")</f>
        <v>0</v>
      </c>
      <c r="BB429" s="183">
        <f>IFERROR(INDEX($W$79:$W$107,MATCH('backend (Ikke rør)'!$AD429,$Q$79:$Q$107,0)),"")</f>
        <v>0</v>
      </c>
      <c r="BC429" s="188" t="b">
        <f t="shared" si="8"/>
        <v>0</v>
      </c>
    </row>
    <row r="430" spans="26:55" x14ac:dyDescent="0.25">
      <c r="Z430" s="186">
        <v>447</v>
      </c>
      <c r="AA430" s="191"/>
      <c r="AB430" s="191"/>
      <c r="AC430" s="191"/>
      <c r="AD430" s="191"/>
      <c r="AE430" s="191"/>
      <c r="AF430" s="191"/>
      <c r="AG430" s="191"/>
      <c r="AH430" s="191"/>
      <c r="AI430" s="191"/>
      <c r="AJ430" s="191"/>
      <c r="AK430" s="191"/>
      <c r="AL430" s="191"/>
      <c r="AM430" s="191"/>
      <c r="AN430" s="191"/>
      <c r="AO430" s="191"/>
      <c r="AP430" s="191"/>
      <c r="AQ430" s="191"/>
      <c r="AR430" s="191"/>
      <c r="AS430" s="191"/>
      <c r="AT430" s="191"/>
      <c r="AU430" s="191"/>
      <c r="AV430" s="183" t="str">
        <f>IFERROR(INDEX(prosjekttema_og_tittel[tema inngår i prosjektsøknad],MATCH(AD430,prosjekttema_og_tittel[rowId - prosjekttema],0)),"")</f>
        <v/>
      </c>
      <c r="AW430" s="183" t="str">
        <f>IFERROR(INDEX(prosjekttema_og_tittel[prosjekttema inngår i prosjektsøknad som har fått innvilgede midler],MATCH(AD430,prosjekttema_og_tittel[rowId - prosjekttema],0)),"")</f>
        <v/>
      </c>
      <c r="AX430" s="200" t="str">
        <f>IFERROR(INDEX($T$13:$T$76,MATCH('backend (Ikke rør)'!$AD430,$Q$13:$Q$76,0)),"")</f>
        <v>Måloppnåelse (antall ansatte)</v>
      </c>
      <c r="AY430" s="200">
        <f>IFERROR(INDEX($U$13:$U$76,MATCH('backend (Ikke rør)'!$AD430,$Q$13:$Q$76,0)),"")</f>
        <v>0</v>
      </c>
      <c r="AZ430" s="200">
        <f>IFERROR(INDEX($V$13:$V$76,MATCH('backend (Ikke rør)'!$AD430,$Q$13:$Q$76,0)),"")</f>
        <v>0</v>
      </c>
      <c r="BA430" s="183">
        <f>IFERROR(INDEX($V$79:$V$107,MATCH('backend (Ikke rør)'!$AD430,$Q$79:$Q$107,0)),"")</f>
        <v>0</v>
      </c>
      <c r="BB430" s="183">
        <f>IFERROR(INDEX($W$79:$W$107,MATCH('backend (Ikke rør)'!$AD430,$Q$79:$Q$107,0)),"")</f>
        <v>0</v>
      </c>
      <c r="BC430" s="188" t="b">
        <f t="shared" si="8"/>
        <v>0</v>
      </c>
    </row>
    <row r="431" spans="26:55" x14ac:dyDescent="0.25">
      <c r="Z431" s="186">
        <v>448</v>
      </c>
      <c r="AA431" s="191"/>
      <c r="AB431" s="191"/>
      <c r="AC431" s="191"/>
      <c r="AD431" s="191"/>
      <c r="AE431" s="191"/>
      <c r="AF431" s="191"/>
      <c r="AG431" s="191"/>
      <c r="AH431" s="191"/>
      <c r="AI431" s="191"/>
      <c r="AJ431" s="191"/>
      <c r="AK431" s="191"/>
      <c r="AL431" s="191"/>
      <c r="AM431" s="191"/>
      <c r="AN431" s="191"/>
      <c r="AO431" s="191"/>
      <c r="AP431" s="191"/>
      <c r="AQ431" s="191"/>
      <c r="AR431" s="191"/>
      <c r="AS431" s="191"/>
      <c r="AT431" s="191"/>
      <c r="AU431" s="191"/>
      <c r="AV431" s="183" t="str">
        <f>IFERROR(INDEX(prosjekttema_og_tittel[tema inngår i prosjektsøknad],MATCH(AD431,prosjekttema_og_tittel[rowId - prosjekttema],0)),"")</f>
        <v/>
      </c>
      <c r="AW431" s="183" t="str">
        <f>IFERROR(INDEX(prosjekttema_og_tittel[prosjekttema inngår i prosjektsøknad som har fått innvilgede midler],MATCH(AD431,prosjekttema_og_tittel[rowId - prosjekttema],0)),"")</f>
        <v/>
      </c>
      <c r="AX431" s="200" t="str">
        <f>IFERROR(INDEX($T$13:$T$76,MATCH('backend (Ikke rør)'!$AD431,$Q$13:$Q$76,0)),"")</f>
        <v>Måloppnåelse (antall ansatte)</v>
      </c>
      <c r="AY431" s="200">
        <f>IFERROR(INDEX($U$13:$U$76,MATCH('backend (Ikke rør)'!$AD431,$Q$13:$Q$76,0)),"")</f>
        <v>0</v>
      </c>
      <c r="AZ431" s="200">
        <f>IFERROR(INDEX($V$13:$V$76,MATCH('backend (Ikke rør)'!$AD431,$Q$13:$Q$76,0)),"")</f>
        <v>0</v>
      </c>
      <c r="BA431" s="183">
        <f>IFERROR(INDEX($V$79:$V$107,MATCH('backend (Ikke rør)'!$AD431,$Q$79:$Q$107,0)),"")</f>
        <v>0</v>
      </c>
      <c r="BB431" s="183">
        <f>IFERROR(INDEX($W$79:$W$107,MATCH('backend (Ikke rør)'!$AD431,$Q$79:$Q$107,0)),"")</f>
        <v>0</v>
      </c>
      <c r="BC431" s="188" t="b">
        <f t="shared" si="8"/>
        <v>0</v>
      </c>
    </row>
    <row r="432" spans="26:55" x14ac:dyDescent="0.25">
      <c r="Z432" s="186">
        <v>449</v>
      </c>
      <c r="AA432" s="191"/>
      <c r="AB432" s="191"/>
      <c r="AC432" s="191"/>
      <c r="AD432" s="191"/>
      <c r="AE432" s="191"/>
      <c r="AF432" s="191"/>
      <c r="AG432" s="191"/>
      <c r="AH432" s="191"/>
      <c r="AI432" s="191"/>
      <c r="AJ432" s="191"/>
      <c r="AK432" s="191"/>
      <c r="AL432" s="191"/>
      <c r="AM432" s="191"/>
      <c r="AN432" s="191"/>
      <c r="AO432" s="191"/>
      <c r="AP432" s="191"/>
      <c r="AQ432" s="191"/>
      <c r="AR432" s="191"/>
      <c r="AS432" s="191"/>
      <c r="AT432" s="191"/>
      <c r="AU432" s="191"/>
      <c r="AV432" s="183" t="str">
        <f>IFERROR(INDEX(prosjekttema_og_tittel[tema inngår i prosjektsøknad],MATCH(AD432,prosjekttema_og_tittel[rowId - prosjekttema],0)),"")</f>
        <v/>
      </c>
      <c r="AW432" s="183" t="str">
        <f>IFERROR(INDEX(prosjekttema_og_tittel[prosjekttema inngår i prosjektsøknad som har fått innvilgede midler],MATCH(AD432,prosjekttema_og_tittel[rowId - prosjekttema],0)),"")</f>
        <v/>
      </c>
      <c r="AX432" s="200" t="str">
        <f>IFERROR(INDEX($T$13:$T$76,MATCH('backend (Ikke rør)'!$AD432,$Q$13:$Q$76,0)),"")</f>
        <v>Måloppnåelse (antall ansatte)</v>
      </c>
      <c r="AY432" s="200">
        <f>IFERROR(INDEX($U$13:$U$76,MATCH('backend (Ikke rør)'!$AD432,$Q$13:$Q$76,0)),"")</f>
        <v>0</v>
      </c>
      <c r="AZ432" s="200">
        <f>IFERROR(INDEX($V$13:$V$76,MATCH('backend (Ikke rør)'!$AD432,$Q$13:$Q$76,0)),"")</f>
        <v>0</v>
      </c>
      <c r="BA432" s="183">
        <f>IFERROR(INDEX($V$79:$V$107,MATCH('backend (Ikke rør)'!$AD432,$Q$79:$Q$107,0)),"")</f>
        <v>0</v>
      </c>
      <c r="BB432" s="183">
        <f>IFERROR(INDEX($W$79:$W$107,MATCH('backend (Ikke rør)'!$AD432,$Q$79:$Q$107,0)),"")</f>
        <v>0</v>
      </c>
      <c r="BC432" s="188" t="b">
        <f t="shared" si="8"/>
        <v>0</v>
      </c>
    </row>
    <row r="433" spans="26:55" x14ac:dyDescent="0.25">
      <c r="Z433" s="186">
        <v>450</v>
      </c>
      <c r="AA433" s="191"/>
      <c r="AB433" s="191"/>
      <c r="AC433" s="191"/>
      <c r="AD433" s="191"/>
      <c r="AE433" s="191"/>
      <c r="AF433" s="191"/>
      <c r="AG433" s="191"/>
      <c r="AH433" s="191"/>
      <c r="AI433" s="191"/>
      <c r="AJ433" s="191"/>
      <c r="AK433" s="191"/>
      <c r="AL433" s="191"/>
      <c r="AM433" s="191"/>
      <c r="AN433" s="191"/>
      <c r="AO433" s="191"/>
      <c r="AP433" s="191"/>
      <c r="AQ433" s="191"/>
      <c r="AR433" s="191"/>
      <c r="AS433" s="191"/>
      <c r="AT433" s="191"/>
      <c r="AU433" s="191"/>
      <c r="AV433" s="183" t="str">
        <f>IFERROR(INDEX(prosjekttema_og_tittel[tema inngår i prosjektsøknad],MATCH(AD433,prosjekttema_og_tittel[rowId - prosjekttema],0)),"")</f>
        <v/>
      </c>
      <c r="AW433" s="183" t="str">
        <f>IFERROR(INDEX(prosjekttema_og_tittel[prosjekttema inngår i prosjektsøknad som har fått innvilgede midler],MATCH(AD433,prosjekttema_og_tittel[rowId - prosjekttema],0)),"")</f>
        <v/>
      </c>
      <c r="AX433" s="200" t="str">
        <f>IFERROR(INDEX($T$13:$T$76,MATCH('backend (Ikke rør)'!$AD433,$Q$13:$Q$76,0)),"")</f>
        <v>Måloppnåelse (antall ansatte)</v>
      </c>
      <c r="AY433" s="200">
        <f>IFERROR(INDEX($U$13:$U$76,MATCH('backend (Ikke rør)'!$AD433,$Q$13:$Q$76,0)),"")</f>
        <v>0</v>
      </c>
      <c r="AZ433" s="200">
        <f>IFERROR(INDEX($V$13:$V$76,MATCH('backend (Ikke rør)'!$AD433,$Q$13:$Q$76,0)),"")</f>
        <v>0</v>
      </c>
      <c r="BA433" s="183">
        <f>IFERROR(INDEX($V$79:$V$107,MATCH('backend (Ikke rør)'!$AD433,$Q$79:$Q$107,0)),"")</f>
        <v>0</v>
      </c>
      <c r="BB433" s="183">
        <f>IFERROR(INDEX($W$79:$W$107,MATCH('backend (Ikke rør)'!$AD433,$Q$79:$Q$107,0)),"")</f>
        <v>0</v>
      </c>
      <c r="BC433" s="188" t="b">
        <f t="shared" si="8"/>
        <v>0</v>
      </c>
    </row>
    <row r="434" spans="26:55" x14ac:dyDescent="0.25">
      <c r="Z434" s="186">
        <v>451</v>
      </c>
      <c r="AA434" s="191"/>
      <c r="AB434" s="191"/>
      <c r="AC434" s="191"/>
      <c r="AD434" s="191"/>
      <c r="AE434" s="191"/>
      <c r="AF434" s="191"/>
      <c r="AG434" s="191"/>
      <c r="AH434" s="191"/>
      <c r="AI434" s="191"/>
      <c r="AJ434" s="191"/>
      <c r="AK434" s="191"/>
      <c r="AL434" s="191"/>
      <c r="AM434" s="191"/>
      <c r="AN434" s="191"/>
      <c r="AO434" s="191"/>
      <c r="AP434" s="191"/>
      <c r="AQ434" s="191"/>
      <c r="AR434" s="191"/>
      <c r="AS434" s="191"/>
      <c r="AT434" s="191"/>
      <c r="AU434" s="191"/>
      <c r="AV434" s="183" t="str">
        <f>IFERROR(INDEX(prosjekttema_og_tittel[tema inngår i prosjektsøknad],MATCH(AD434,prosjekttema_og_tittel[rowId - prosjekttema],0)),"")</f>
        <v/>
      </c>
      <c r="AW434" s="183" t="str">
        <f>IFERROR(INDEX(prosjekttema_og_tittel[prosjekttema inngår i prosjektsøknad som har fått innvilgede midler],MATCH(AD434,prosjekttema_og_tittel[rowId - prosjekttema],0)),"")</f>
        <v/>
      </c>
      <c r="AX434" s="200" t="str">
        <f>IFERROR(INDEX($T$13:$T$76,MATCH('backend (Ikke rør)'!$AD434,$Q$13:$Q$76,0)),"")</f>
        <v>Måloppnåelse (antall ansatte)</v>
      </c>
      <c r="AY434" s="200">
        <f>IFERROR(INDEX($U$13:$U$76,MATCH('backend (Ikke rør)'!$AD434,$Q$13:$Q$76,0)),"")</f>
        <v>0</v>
      </c>
      <c r="AZ434" s="200">
        <f>IFERROR(INDEX($V$13:$V$76,MATCH('backend (Ikke rør)'!$AD434,$Q$13:$Q$76,0)),"")</f>
        <v>0</v>
      </c>
      <c r="BA434" s="183">
        <f>IFERROR(INDEX($V$79:$V$107,MATCH('backend (Ikke rør)'!$AD434,$Q$79:$Q$107,0)),"")</f>
        <v>0</v>
      </c>
      <c r="BB434" s="183">
        <f>IFERROR(INDEX($W$79:$W$107,MATCH('backend (Ikke rør)'!$AD434,$Q$79:$Q$107,0)),"")</f>
        <v>0</v>
      </c>
      <c r="BC434" s="188" t="b">
        <f t="shared" si="8"/>
        <v>0</v>
      </c>
    </row>
    <row r="435" spans="26:55" x14ac:dyDescent="0.25">
      <c r="Z435" s="186">
        <v>452</v>
      </c>
      <c r="AA435" s="191"/>
      <c r="AB435" s="191"/>
      <c r="AC435" s="191"/>
      <c r="AD435" s="191"/>
      <c r="AE435" s="191"/>
      <c r="AF435" s="191"/>
      <c r="AG435" s="191"/>
      <c r="AH435" s="191"/>
      <c r="AI435" s="191"/>
      <c r="AJ435" s="191"/>
      <c r="AK435" s="191"/>
      <c r="AL435" s="191"/>
      <c r="AM435" s="191"/>
      <c r="AN435" s="191"/>
      <c r="AO435" s="191"/>
      <c r="AP435" s="191"/>
      <c r="AQ435" s="191"/>
      <c r="AR435" s="191"/>
      <c r="AS435" s="191"/>
      <c r="AT435" s="191"/>
      <c r="AU435" s="191"/>
      <c r="AV435" s="183" t="str">
        <f>IFERROR(INDEX(prosjekttema_og_tittel[tema inngår i prosjektsøknad],MATCH(AD435,prosjekttema_og_tittel[rowId - prosjekttema],0)),"")</f>
        <v/>
      </c>
      <c r="AW435" s="183" t="str">
        <f>IFERROR(INDEX(prosjekttema_og_tittel[prosjekttema inngår i prosjektsøknad som har fått innvilgede midler],MATCH(AD435,prosjekttema_og_tittel[rowId - prosjekttema],0)),"")</f>
        <v/>
      </c>
      <c r="AX435" s="200" t="str">
        <f>IFERROR(INDEX($T$13:$T$76,MATCH('backend (Ikke rør)'!$AD435,$Q$13:$Q$76,0)),"")</f>
        <v>Måloppnåelse (antall ansatte)</v>
      </c>
      <c r="AY435" s="200">
        <f>IFERROR(INDEX($U$13:$U$76,MATCH('backend (Ikke rør)'!$AD435,$Q$13:$Q$76,0)),"")</f>
        <v>0</v>
      </c>
      <c r="AZ435" s="200">
        <f>IFERROR(INDEX($V$13:$V$76,MATCH('backend (Ikke rør)'!$AD435,$Q$13:$Q$76,0)),"")</f>
        <v>0</v>
      </c>
      <c r="BA435" s="183">
        <f>IFERROR(INDEX($V$79:$V$107,MATCH('backend (Ikke rør)'!$AD435,$Q$79:$Q$107,0)),"")</f>
        <v>0</v>
      </c>
      <c r="BB435" s="183">
        <f>IFERROR(INDEX($W$79:$W$107,MATCH('backend (Ikke rør)'!$AD435,$Q$79:$Q$107,0)),"")</f>
        <v>0</v>
      </c>
      <c r="BC435" s="188" t="b">
        <f t="shared" si="8"/>
        <v>0</v>
      </c>
    </row>
    <row r="436" spans="26:55" x14ac:dyDescent="0.25">
      <c r="Z436" s="186">
        <v>453</v>
      </c>
      <c r="AA436" s="191"/>
      <c r="AB436" s="191"/>
      <c r="AC436" s="191"/>
      <c r="AD436" s="191"/>
      <c r="AE436" s="191"/>
      <c r="AF436" s="191"/>
      <c r="AG436" s="191"/>
      <c r="AH436" s="191"/>
      <c r="AI436" s="191"/>
      <c r="AJ436" s="191"/>
      <c r="AK436" s="191"/>
      <c r="AL436" s="191"/>
      <c r="AM436" s="191"/>
      <c r="AN436" s="191"/>
      <c r="AO436" s="191"/>
      <c r="AP436" s="191"/>
      <c r="AQ436" s="191"/>
      <c r="AR436" s="191"/>
      <c r="AS436" s="191"/>
      <c r="AT436" s="191"/>
      <c r="AU436" s="191"/>
      <c r="AV436" s="183" t="str">
        <f>IFERROR(INDEX(prosjekttema_og_tittel[tema inngår i prosjektsøknad],MATCH(AD436,prosjekttema_og_tittel[rowId - prosjekttema],0)),"")</f>
        <v/>
      </c>
      <c r="AW436" s="183" t="str">
        <f>IFERROR(INDEX(prosjekttema_og_tittel[prosjekttema inngår i prosjektsøknad som har fått innvilgede midler],MATCH(AD436,prosjekttema_og_tittel[rowId - prosjekttema],0)),"")</f>
        <v/>
      </c>
      <c r="AX436" s="200" t="str">
        <f>IFERROR(INDEX($T$13:$T$76,MATCH('backend (Ikke rør)'!$AD436,$Q$13:$Q$76,0)),"")</f>
        <v>Måloppnåelse (antall ansatte)</v>
      </c>
      <c r="AY436" s="200">
        <f>IFERROR(INDEX($U$13:$U$76,MATCH('backend (Ikke rør)'!$AD436,$Q$13:$Q$76,0)),"")</f>
        <v>0</v>
      </c>
      <c r="AZ436" s="200">
        <f>IFERROR(INDEX($V$13:$V$76,MATCH('backend (Ikke rør)'!$AD436,$Q$13:$Q$76,0)),"")</f>
        <v>0</v>
      </c>
      <c r="BA436" s="183">
        <f>IFERROR(INDEX($V$79:$V$107,MATCH('backend (Ikke rør)'!$AD436,$Q$79:$Q$107,0)),"")</f>
        <v>0</v>
      </c>
      <c r="BB436" s="183">
        <f>IFERROR(INDEX($W$79:$W$107,MATCH('backend (Ikke rør)'!$AD436,$Q$79:$Q$107,0)),"")</f>
        <v>0</v>
      </c>
      <c r="BC436" s="188" t="b">
        <f t="shared" si="8"/>
        <v>0</v>
      </c>
    </row>
    <row r="437" spans="26:55" x14ac:dyDescent="0.25">
      <c r="Z437" s="186">
        <v>454</v>
      </c>
      <c r="AA437" s="191"/>
      <c r="AB437" s="191"/>
      <c r="AC437" s="191"/>
      <c r="AD437" s="191"/>
      <c r="AE437" s="191"/>
      <c r="AF437" s="191"/>
      <c r="AG437" s="191"/>
      <c r="AH437" s="191"/>
      <c r="AI437" s="191"/>
      <c r="AJ437" s="191"/>
      <c r="AK437" s="191"/>
      <c r="AL437" s="191"/>
      <c r="AM437" s="191"/>
      <c r="AN437" s="191"/>
      <c r="AO437" s="191"/>
      <c r="AP437" s="191"/>
      <c r="AQ437" s="191"/>
      <c r="AR437" s="191"/>
      <c r="AS437" s="191"/>
      <c r="AT437" s="191"/>
      <c r="AU437" s="191"/>
      <c r="AV437" s="183" t="str">
        <f>IFERROR(INDEX(prosjekttema_og_tittel[tema inngår i prosjektsøknad],MATCH(AD437,prosjekttema_og_tittel[rowId - prosjekttema],0)),"")</f>
        <v/>
      </c>
      <c r="AW437" s="183" t="str">
        <f>IFERROR(INDEX(prosjekttema_og_tittel[prosjekttema inngår i prosjektsøknad som har fått innvilgede midler],MATCH(AD437,prosjekttema_og_tittel[rowId - prosjekttema],0)),"")</f>
        <v/>
      </c>
      <c r="AX437" s="200" t="str">
        <f>IFERROR(INDEX($T$13:$T$76,MATCH('backend (Ikke rør)'!$AD437,$Q$13:$Q$76,0)),"")</f>
        <v>Måloppnåelse (antall ansatte)</v>
      </c>
      <c r="AY437" s="200">
        <f>IFERROR(INDEX($U$13:$U$76,MATCH('backend (Ikke rør)'!$AD437,$Q$13:$Q$76,0)),"")</f>
        <v>0</v>
      </c>
      <c r="AZ437" s="200">
        <f>IFERROR(INDEX($V$13:$V$76,MATCH('backend (Ikke rør)'!$AD437,$Q$13:$Q$76,0)),"")</f>
        <v>0</v>
      </c>
      <c r="BA437" s="183">
        <f>IFERROR(INDEX($V$79:$V$107,MATCH('backend (Ikke rør)'!$AD437,$Q$79:$Q$107,0)),"")</f>
        <v>0</v>
      </c>
      <c r="BB437" s="183">
        <f>IFERROR(INDEX($W$79:$W$107,MATCH('backend (Ikke rør)'!$AD437,$Q$79:$Q$107,0)),"")</f>
        <v>0</v>
      </c>
      <c r="BC437" s="188" t="b">
        <f t="shared" si="8"/>
        <v>0</v>
      </c>
    </row>
    <row r="438" spans="26:55" x14ac:dyDescent="0.25">
      <c r="Z438" s="186">
        <v>455</v>
      </c>
      <c r="AA438" s="191"/>
      <c r="AB438" s="191"/>
      <c r="AC438" s="191"/>
      <c r="AD438" s="191"/>
      <c r="AE438" s="191"/>
      <c r="AF438" s="191"/>
      <c r="AG438" s="191"/>
      <c r="AH438" s="191"/>
      <c r="AI438" s="191"/>
      <c r="AJ438" s="191"/>
      <c r="AK438" s="191"/>
      <c r="AL438" s="191"/>
      <c r="AM438" s="191"/>
      <c r="AN438" s="191"/>
      <c r="AO438" s="191"/>
      <c r="AP438" s="191"/>
      <c r="AQ438" s="191"/>
      <c r="AR438" s="191"/>
      <c r="AS438" s="191"/>
      <c r="AT438" s="191"/>
      <c r="AU438" s="191"/>
      <c r="AV438" s="183" t="str">
        <f>IFERROR(INDEX(prosjekttema_og_tittel[tema inngår i prosjektsøknad],MATCH(AD438,prosjekttema_og_tittel[rowId - prosjekttema],0)),"")</f>
        <v/>
      </c>
      <c r="AW438" s="183" t="str">
        <f>IFERROR(INDEX(prosjekttema_og_tittel[prosjekttema inngår i prosjektsøknad som har fått innvilgede midler],MATCH(AD438,prosjekttema_og_tittel[rowId - prosjekttema],0)),"")</f>
        <v/>
      </c>
      <c r="AX438" s="200" t="str">
        <f>IFERROR(INDEX($T$13:$T$76,MATCH('backend (Ikke rør)'!$AD438,$Q$13:$Q$76,0)),"")</f>
        <v>Måloppnåelse (antall ansatte)</v>
      </c>
      <c r="AY438" s="200">
        <f>IFERROR(INDEX($U$13:$U$76,MATCH('backend (Ikke rør)'!$AD438,$Q$13:$Q$76,0)),"")</f>
        <v>0</v>
      </c>
      <c r="AZ438" s="200">
        <f>IFERROR(INDEX($V$13:$V$76,MATCH('backend (Ikke rør)'!$AD438,$Q$13:$Q$76,0)),"")</f>
        <v>0</v>
      </c>
      <c r="BA438" s="183">
        <f>IFERROR(INDEX($V$79:$V$107,MATCH('backend (Ikke rør)'!$AD438,$Q$79:$Q$107,0)),"")</f>
        <v>0</v>
      </c>
      <c r="BB438" s="183">
        <f>IFERROR(INDEX($W$79:$W$107,MATCH('backend (Ikke rør)'!$AD438,$Q$79:$Q$107,0)),"")</f>
        <v>0</v>
      </c>
      <c r="BC438" s="188" t="b">
        <f t="shared" si="8"/>
        <v>0</v>
      </c>
    </row>
    <row r="439" spans="26:55" x14ac:dyDescent="0.25">
      <c r="Z439" s="186">
        <v>456</v>
      </c>
      <c r="AA439" s="191"/>
      <c r="AB439" s="191"/>
      <c r="AC439" s="191"/>
      <c r="AD439" s="191"/>
      <c r="AE439" s="191"/>
      <c r="AF439" s="191"/>
      <c r="AG439" s="191"/>
      <c r="AH439" s="191"/>
      <c r="AI439" s="191"/>
      <c r="AJ439" s="191"/>
      <c r="AK439" s="191"/>
      <c r="AL439" s="191"/>
      <c r="AM439" s="191"/>
      <c r="AN439" s="191"/>
      <c r="AO439" s="191"/>
      <c r="AP439" s="191"/>
      <c r="AQ439" s="191"/>
      <c r="AR439" s="191"/>
      <c r="AS439" s="191"/>
      <c r="AT439" s="191"/>
      <c r="AU439" s="191"/>
      <c r="AV439" s="183" t="str">
        <f>IFERROR(INDEX(prosjekttema_og_tittel[tema inngår i prosjektsøknad],MATCH(AD439,prosjekttema_og_tittel[rowId - prosjekttema],0)),"")</f>
        <v/>
      </c>
      <c r="AW439" s="183" t="str">
        <f>IFERROR(INDEX(prosjekttema_og_tittel[prosjekttema inngår i prosjektsøknad som har fått innvilgede midler],MATCH(AD439,prosjekttema_og_tittel[rowId - prosjekttema],0)),"")</f>
        <v/>
      </c>
      <c r="AX439" s="200" t="str">
        <f>IFERROR(INDEX($T$13:$T$76,MATCH('backend (Ikke rør)'!$AD439,$Q$13:$Q$76,0)),"")</f>
        <v>Måloppnåelse (antall ansatte)</v>
      </c>
      <c r="AY439" s="200">
        <f>IFERROR(INDEX($U$13:$U$76,MATCH('backend (Ikke rør)'!$AD439,$Q$13:$Q$76,0)),"")</f>
        <v>0</v>
      </c>
      <c r="AZ439" s="200">
        <f>IFERROR(INDEX($V$13:$V$76,MATCH('backend (Ikke rør)'!$AD439,$Q$13:$Q$76,0)),"")</f>
        <v>0</v>
      </c>
      <c r="BA439" s="183">
        <f>IFERROR(INDEX($V$79:$V$107,MATCH('backend (Ikke rør)'!$AD439,$Q$79:$Q$107,0)),"")</f>
        <v>0</v>
      </c>
      <c r="BB439" s="183">
        <f>IFERROR(INDEX($W$79:$W$107,MATCH('backend (Ikke rør)'!$AD439,$Q$79:$Q$107,0)),"")</f>
        <v>0</v>
      </c>
      <c r="BC439" s="188" t="b">
        <f t="shared" si="8"/>
        <v>0</v>
      </c>
    </row>
    <row r="440" spans="26:55" x14ac:dyDescent="0.25">
      <c r="Z440" s="186">
        <v>457</v>
      </c>
      <c r="AA440" s="191"/>
      <c r="AB440" s="191"/>
      <c r="AC440" s="191"/>
      <c r="AD440" s="191"/>
      <c r="AE440" s="191"/>
      <c r="AF440" s="191"/>
      <c r="AG440" s="191"/>
      <c r="AH440" s="191"/>
      <c r="AI440" s="191"/>
      <c r="AJ440" s="191"/>
      <c r="AK440" s="191"/>
      <c r="AL440" s="191"/>
      <c r="AM440" s="191"/>
      <c r="AN440" s="191"/>
      <c r="AO440" s="191"/>
      <c r="AP440" s="191"/>
      <c r="AQ440" s="191"/>
      <c r="AR440" s="191"/>
      <c r="AS440" s="191"/>
      <c r="AT440" s="191"/>
      <c r="AU440" s="191"/>
      <c r="AV440" s="183" t="str">
        <f>IFERROR(INDEX(prosjekttema_og_tittel[tema inngår i prosjektsøknad],MATCH(AD440,prosjekttema_og_tittel[rowId - prosjekttema],0)),"")</f>
        <v/>
      </c>
      <c r="AW440" s="183" t="str">
        <f>IFERROR(INDEX(prosjekttema_og_tittel[prosjekttema inngår i prosjektsøknad som har fått innvilgede midler],MATCH(AD440,prosjekttema_og_tittel[rowId - prosjekttema],0)),"")</f>
        <v/>
      </c>
      <c r="AX440" s="200" t="str">
        <f>IFERROR(INDEX($T$13:$T$76,MATCH('backend (Ikke rør)'!$AD440,$Q$13:$Q$76,0)),"")</f>
        <v>Måloppnåelse (antall ansatte)</v>
      </c>
      <c r="AY440" s="200">
        <f>IFERROR(INDEX($U$13:$U$76,MATCH('backend (Ikke rør)'!$AD440,$Q$13:$Q$76,0)),"")</f>
        <v>0</v>
      </c>
      <c r="AZ440" s="200">
        <f>IFERROR(INDEX($V$13:$V$76,MATCH('backend (Ikke rør)'!$AD440,$Q$13:$Q$76,0)),"")</f>
        <v>0</v>
      </c>
      <c r="BA440" s="183">
        <f>IFERROR(INDEX($V$79:$V$107,MATCH('backend (Ikke rør)'!$AD440,$Q$79:$Q$107,0)),"")</f>
        <v>0</v>
      </c>
      <c r="BB440" s="183">
        <f>IFERROR(INDEX($W$79:$W$107,MATCH('backend (Ikke rør)'!$AD440,$Q$79:$Q$107,0)),"")</f>
        <v>0</v>
      </c>
      <c r="BC440" s="188" t="b">
        <f t="shared" si="8"/>
        <v>0</v>
      </c>
    </row>
    <row r="441" spans="26:55" x14ac:dyDescent="0.25">
      <c r="Z441" s="186">
        <v>458</v>
      </c>
      <c r="AA441" s="191"/>
      <c r="AB441" s="191"/>
      <c r="AC441" s="191"/>
      <c r="AD441" s="191"/>
      <c r="AE441" s="191"/>
      <c r="AF441" s="191"/>
      <c r="AG441" s="191"/>
      <c r="AH441" s="191"/>
      <c r="AI441" s="191"/>
      <c r="AJ441" s="191"/>
      <c r="AK441" s="191"/>
      <c r="AL441" s="191"/>
      <c r="AM441" s="191"/>
      <c r="AN441" s="191"/>
      <c r="AO441" s="191"/>
      <c r="AP441" s="191"/>
      <c r="AQ441" s="191"/>
      <c r="AR441" s="191"/>
      <c r="AS441" s="191"/>
      <c r="AT441" s="191"/>
      <c r="AU441" s="191"/>
      <c r="AV441" s="183" t="str">
        <f>IFERROR(INDEX(prosjekttema_og_tittel[tema inngår i prosjektsøknad],MATCH(AD441,prosjekttema_og_tittel[rowId - prosjekttema],0)),"")</f>
        <v/>
      </c>
      <c r="AW441" s="183" t="str">
        <f>IFERROR(INDEX(prosjekttema_og_tittel[prosjekttema inngår i prosjektsøknad som har fått innvilgede midler],MATCH(AD441,prosjekttema_og_tittel[rowId - prosjekttema],0)),"")</f>
        <v/>
      </c>
      <c r="AX441" s="200" t="str">
        <f>IFERROR(INDEX($T$13:$T$76,MATCH('backend (Ikke rør)'!$AD441,$Q$13:$Q$76,0)),"")</f>
        <v>Måloppnåelse (antall ansatte)</v>
      </c>
      <c r="AY441" s="200">
        <f>IFERROR(INDEX($U$13:$U$76,MATCH('backend (Ikke rør)'!$AD441,$Q$13:$Q$76,0)),"")</f>
        <v>0</v>
      </c>
      <c r="AZ441" s="200">
        <f>IFERROR(INDEX($V$13:$V$76,MATCH('backend (Ikke rør)'!$AD441,$Q$13:$Q$76,0)),"")</f>
        <v>0</v>
      </c>
      <c r="BA441" s="183">
        <f>IFERROR(INDEX($V$79:$V$107,MATCH('backend (Ikke rør)'!$AD441,$Q$79:$Q$107,0)),"")</f>
        <v>0</v>
      </c>
      <c r="BB441" s="183">
        <f>IFERROR(INDEX($W$79:$W$107,MATCH('backend (Ikke rør)'!$AD441,$Q$79:$Q$107,0)),"")</f>
        <v>0</v>
      </c>
      <c r="BC441" s="188" t="b">
        <f t="shared" si="8"/>
        <v>0</v>
      </c>
    </row>
    <row r="442" spans="26:55" x14ac:dyDescent="0.25">
      <c r="Z442" s="186">
        <v>459</v>
      </c>
      <c r="AA442" s="191"/>
      <c r="AB442" s="191"/>
      <c r="AC442" s="191"/>
      <c r="AD442" s="191"/>
      <c r="AE442" s="191"/>
      <c r="AF442" s="191"/>
      <c r="AG442" s="191"/>
      <c r="AH442" s="191"/>
      <c r="AI442" s="191"/>
      <c r="AJ442" s="191"/>
      <c r="AK442" s="191"/>
      <c r="AL442" s="191"/>
      <c r="AM442" s="191"/>
      <c r="AN442" s="191"/>
      <c r="AO442" s="191"/>
      <c r="AP442" s="191"/>
      <c r="AQ442" s="191"/>
      <c r="AR442" s="191"/>
      <c r="AS442" s="191"/>
      <c r="AT442" s="191"/>
      <c r="AU442" s="191"/>
      <c r="AV442" s="183" t="str">
        <f>IFERROR(INDEX(prosjekttema_og_tittel[tema inngår i prosjektsøknad],MATCH(AD442,prosjekttema_og_tittel[rowId - prosjekttema],0)),"")</f>
        <v/>
      </c>
      <c r="AW442" s="183" t="str">
        <f>IFERROR(INDEX(prosjekttema_og_tittel[prosjekttema inngår i prosjektsøknad som har fått innvilgede midler],MATCH(AD442,prosjekttema_og_tittel[rowId - prosjekttema],0)),"")</f>
        <v/>
      </c>
      <c r="AX442" s="200" t="str">
        <f>IFERROR(INDEX($T$13:$T$76,MATCH('backend (Ikke rør)'!$AD442,$Q$13:$Q$76,0)),"")</f>
        <v>Måloppnåelse (antall ansatte)</v>
      </c>
      <c r="AY442" s="200">
        <f>IFERROR(INDEX($U$13:$U$76,MATCH('backend (Ikke rør)'!$AD442,$Q$13:$Q$76,0)),"")</f>
        <v>0</v>
      </c>
      <c r="AZ442" s="200">
        <f>IFERROR(INDEX($V$13:$V$76,MATCH('backend (Ikke rør)'!$AD442,$Q$13:$Q$76,0)),"")</f>
        <v>0</v>
      </c>
      <c r="BA442" s="183">
        <f>IFERROR(INDEX($V$79:$V$107,MATCH('backend (Ikke rør)'!$AD442,$Q$79:$Q$107,0)),"")</f>
        <v>0</v>
      </c>
      <c r="BB442" s="183">
        <f>IFERROR(INDEX($W$79:$W$107,MATCH('backend (Ikke rør)'!$AD442,$Q$79:$Q$107,0)),"")</f>
        <v>0</v>
      </c>
      <c r="BC442" s="188" t="b">
        <f t="shared" si="8"/>
        <v>0</v>
      </c>
    </row>
    <row r="443" spans="26:55" x14ac:dyDescent="0.25">
      <c r="Z443" s="186">
        <v>460</v>
      </c>
      <c r="AA443" s="191"/>
      <c r="AB443" s="191"/>
      <c r="AC443" s="191"/>
      <c r="AD443" s="191"/>
      <c r="AE443" s="191"/>
      <c r="AF443" s="191"/>
      <c r="AG443" s="191"/>
      <c r="AH443" s="191"/>
      <c r="AI443" s="191"/>
      <c r="AJ443" s="191"/>
      <c r="AK443" s="191"/>
      <c r="AL443" s="191"/>
      <c r="AM443" s="191"/>
      <c r="AN443" s="191"/>
      <c r="AO443" s="191"/>
      <c r="AP443" s="191"/>
      <c r="AQ443" s="191"/>
      <c r="AR443" s="191"/>
      <c r="AS443" s="191"/>
      <c r="AT443" s="191"/>
      <c r="AU443" s="191"/>
      <c r="AV443" s="183" t="str">
        <f>IFERROR(INDEX(prosjekttema_og_tittel[tema inngår i prosjektsøknad],MATCH(AD443,prosjekttema_og_tittel[rowId - prosjekttema],0)),"")</f>
        <v/>
      </c>
      <c r="AW443" s="183" t="str">
        <f>IFERROR(INDEX(prosjekttema_og_tittel[prosjekttema inngår i prosjektsøknad som har fått innvilgede midler],MATCH(AD443,prosjekttema_og_tittel[rowId - prosjekttema],0)),"")</f>
        <v/>
      </c>
      <c r="AX443" s="200" t="str">
        <f>IFERROR(INDEX($T$13:$T$76,MATCH('backend (Ikke rør)'!$AD443,$Q$13:$Q$76,0)),"")</f>
        <v>Måloppnåelse (antall ansatte)</v>
      </c>
      <c r="AY443" s="200">
        <f>IFERROR(INDEX($U$13:$U$76,MATCH('backend (Ikke rør)'!$AD443,$Q$13:$Q$76,0)),"")</f>
        <v>0</v>
      </c>
      <c r="AZ443" s="200">
        <f>IFERROR(INDEX($V$13:$V$76,MATCH('backend (Ikke rør)'!$AD443,$Q$13:$Q$76,0)),"")</f>
        <v>0</v>
      </c>
      <c r="BA443" s="183">
        <f>IFERROR(INDEX($V$79:$V$107,MATCH('backend (Ikke rør)'!$AD443,$Q$79:$Q$107,0)),"")</f>
        <v>0</v>
      </c>
      <c r="BB443" s="183">
        <f>IFERROR(INDEX($W$79:$W$107,MATCH('backend (Ikke rør)'!$AD443,$Q$79:$Q$107,0)),"")</f>
        <v>0</v>
      </c>
      <c r="BC443" s="188" t="b">
        <f t="shared" si="8"/>
        <v>0</v>
      </c>
    </row>
    <row r="444" spans="26:55" x14ac:dyDescent="0.25">
      <c r="Z444" s="186">
        <v>461</v>
      </c>
      <c r="AA444" s="191"/>
      <c r="AB444" s="191"/>
      <c r="AC444" s="191"/>
      <c r="AD444" s="191"/>
      <c r="AE444" s="191"/>
      <c r="AF444" s="191"/>
      <c r="AG444" s="191"/>
      <c r="AH444" s="191"/>
      <c r="AI444" s="191"/>
      <c r="AJ444" s="191"/>
      <c r="AK444" s="191"/>
      <c r="AL444" s="191"/>
      <c r="AM444" s="191"/>
      <c r="AN444" s="191"/>
      <c r="AO444" s="191"/>
      <c r="AP444" s="191"/>
      <c r="AQ444" s="191"/>
      <c r="AR444" s="191"/>
      <c r="AS444" s="191"/>
      <c r="AT444" s="191"/>
      <c r="AU444" s="191"/>
      <c r="AV444" s="183" t="str">
        <f>IFERROR(INDEX(prosjekttema_og_tittel[tema inngår i prosjektsøknad],MATCH(AD444,prosjekttema_og_tittel[rowId - prosjekttema],0)),"")</f>
        <v/>
      </c>
      <c r="AW444" s="183" t="str">
        <f>IFERROR(INDEX(prosjekttema_og_tittel[prosjekttema inngår i prosjektsøknad som har fått innvilgede midler],MATCH(AD444,prosjekttema_og_tittel[rowId - prosjekttema],0)),"")</f>
        <v/>
      </c>
      <c r="AX444" s="200" t="str">
        <f>IFERROR(INDEX($T$13:$T$76,MATCH('backend (Ikke rør)'!$AD444,$Q$13:$Q$76,0)),"")</f>
        <v>Måloppnåelse (antall ansatte)</v>
      </c>
      <c r="AY444" s="200">
        <f>IFERROR(INDEX($U$13:$U$76,MATCH('backend (Ikke rør)'!$AD444,$Q$13:$Q$76,0)),"")</f>
        <v>0</v>
      </c>
      <c r="AZ444" s="200">
        <f>IFERROR(INDEX($V$13:$V$76,MATCH('backend (Ikke rør)'!$AD444,$Q$13:$Q$76,0)),"")</f>
        <v>0</v>
      </c>
      <c r="BA444" s="183">
        <f>IFERROR(INDEX($V$79:$V$107,MATCH('backend (Ikke rør)'!$AD444,$Q$79:$Q$107,0)),"")</f>
        <v>0</v>
      </c>
      <c r="BB444" s="183">
        <f>IFERROR(INDEX($W$79:$W$107,MATCH('backend (Ikke rør)'!$AD444,$Q$79:$Q$107,0)),"")</f>
        <v>0</v>
      </c>
      <c r="BC444" s="188" t="b">
        <f t="shared" si="8"/>
        <v>0</v>
      </c>
    </row>
    <row r="445" spans="26:55" x14ac:dyDescent="0.25">
      <c r="Z445" s="186">
        <v>462</v>
      </c>
      <c r="AA445" s="191"/>
      <c r="AB445" s="191"/>
      <c r="AC445" s="191"/>
      <c r="AD445" s="191"/>
      <c r="AE445" s="191"/>
      <c r="AF445" s="191"/>
      <c r="AG445" s="191"/>
      <c r="AH445" s="191"/>
      <c r="AI445" s="191"/>
      <c r="AJ445" s="191"/>
      <c r="AK445" s="191"/>
      <c r="AL445" s="191"/>
      <c r="AM445" s="191"/>
      <c r="AN445" s="191"/>
      <c r="AO445" s="191"/>
      <c r="AP445" s="191"/>
      <c r="AQ445" s="191"/>
      <c r="AR445" s="191"/>
      <c r="AS445" s="191"/>
      <c r="AT445" s="191"/>
      <c r="AU445" s="191"/>
      <c r="AV445" s="183" t="str">
        <f>IFERROR(INDEX(prosjekttema_og_tittel[tema inngår i prosjektsøknad],MATCH(AD445,prosjekttema_og_tittel[rowId - prosjekttema],0)),"")</f>
        <v/>
      </c>
      <c r="AW445" s="183" t="str">
        <f>IFERROR(INDEX(prosjekttema_og_tittel[prosjekttema inngår i prosjektsøknad som har fått innvilgede midler],MATCH(AD445,prosjekttema_og_tittel[rowId - prosjekttema],0)),"")</f>
        <v/>
      </c>
      <c r="AX445" s="200" t="str">
        <f>IFERROR(INDEX($T$13:$T$76,MATCH('backend (Ikke rør)'!$AD445,$Q$13:$Q$76,0)),"")</f>
        <v>Måloppnåelse (antall ansatte)</v>
      </c>
      <c r="AY445" s="200">
        <f>IFERROR(INDEX($U$13:$U$76,MATCH('backend (Ikke rør)'!$AD445,$Q$13:$Q$76,0)),"")</f>
        <v>0</v>
      </c>
      <c r="AZ445" s="200">
        <f>IFERROR(INDEX($V$13:$V$76,MATCH('backend (Ikke rør)'!$AD445,$Q$13:$Q$76,0)),"")</f>
        <v>0</v>
      </c>
      <c r="BA445" s="183">
        <f>IFERROR(INDEX($V$79:$V$107,MATCH('backend (Ikke rør)'!$AD445,$Q$79:$Q$107,0)),"")</f>
        <v>0</v>
      </c>
      <c r="BB445" s="183">
        <f>IFERROR(INDEX($W$79:$W$107,MATCH('backend (Ikke rør)'!$AD445,$Q$79:$Q$107,0)),"")</f>
        <v>0</v>
      </c>
      <c r="BC445" s="188" t="b">
        <f t="shared" si="8"/>
        <v>0</v>
      </c>
    </row>
    <row r="446" spans="26:55" x14ac:dyDescent="0.25">
      <c r="Z446" s="186">
        <v>463</v>
      </c>
      <c r="AA446" s="191"/>
      <c r="AB446" s="191"/>
      <c r="AC446" s="191"/>
      <c r="AD446" s="191"/>
      <c r="AE446" s="191"/>
      <c r="AF446" s="191"/>
      <c r="AG446" s="191"/>
      <c r="AH446" s="191"/>
      <c r="AI446" s="191"/>
      <c r="AJ446" s="191"/>
      <c r="AK446" s="191"/>
      <c r="AL446" s="191"/>
      <c r="AM446" s="191"/>
      <c r="AN446" s="191"/>
      <c r="AO446" s="191"/>
      <c r="AP446" s="191"/>
      <c r="AQ446" s="191"/>
      <c r="AR446" s="191"/>
      <c r="AS446" s="191"/>
      <c r="AT446" s="191"/>
      <c r="AU446" s="191"/>
      <c r="AV446" s="183" t="str">
        <f>IFERROR(INDEX(prosjekttema_og_tittel[tema inngår i prosjektsøknad],MATCH(AD446,prosjekttema_og_tittel[rowId - prosjekttema],0)),"")</f>
        <v/>
      </c>
      <c r="AW446" s="183" t="str">
        <f>IFERROR(INDEX(prosjekttema_og_tittel[prosjekttema inngår i prosjektsøknad som har fått innvilgede midler],MATCH(AD446,prosjekttema_og_tittel[rowId - prosjekttema],0)),"")</f>
        <v/>
      </c>
      <c r="AX446" s="200" t="str">
        <f>IFERROR(INDEX($T$13:$T$76,MATCH('backend (Ikke rør)'!$AD446,$Q$13:$Q$76,0)),"")</f>
        <v>Måloppnåelse (antall ansatte)</v>
      </c>
      <c r="AY446" s="200">
        <f>IFERROR(INDEX($U$13:$U$76,MATCH('backend (Ikke rør)'!$AD446,$Q$13:$Q$76,0)),"")</f>
        <v>0</v>
      </c>
      <c r="AZ446" s="200">
        <f>IFERROR(INDEX($V$13:$V$76,MATCH('backend (Ikke rør)'!$AD446,$Q$13:$Q$76,0)),"")</f>
        <v>0</v>
      </c>
      <c r="BA446" s="183">
        <f>IFERROR(INDEX($V$79:$V$107,MATCH('backend (Ikke rør)'!$AD446,$Q$79:$Q$107,0)),"")</f>
        <v>0</v>
      </c>
      <c r="BB446" s="183">
        <f>IFERROR(INDEX($W$79:$W$107,MATCH('backend (Ikke rør)'!$AD446,$Q$79:$Q$107,0)),"")</f>
        <v>0</v>
      </c>
      <c r="BC446" s="188" t="b">
        <f t="shared" si="8"/>
        <v>0</v>
      </c>
    </row>
    <row r="447" spans="26:55" x14ac:dyDescent="0.25">
      <c r="Z447" s="186">
        <v>464</v>
      </c>
      <c r="AA447" s="191"/>
      <c r="AB447" s="191"/>
      <c r="AC447" s="191"/>
      <c r="AD447" s="191"/>
      <c r="AE447" s="191"/>
      <c r="AF447" s="191"/>
      <c r="AG447" s="191"/>
      <c r="AH447" s="191"/>
      <c r="AI447" s="191"/>
      <c r="AJ447" s="191"/>
      <c r="AK447" s="191"/>
      <c r="AL447" s="191"/>
      <c r="AM447" s="191"/>
      <c r="AN447" s="191"/>
      <c r="AO447" s="191"/>
      <c r="AP447" s="191"/>
      <c r="AQ447" s="191"/>
      <c r="AR447" s="191"/>
      <c r="AS447" s="191"/>
      <c r="AT447" s="191"/>
      <c r="AU447" s="191"/>
      <c r="AV447" s="183" t="str">
        <f>IFERROR(INDEX(prosjekttema_og_tittel[tema inngår i prosjektsøknad],MATCH(AD447,prosjekttema_og_tittel[rowId - prosjekttema],0)),"")</f>
        <v/>
      </c>
      <c r="AW447" s="183" t="str">
        <f>IFERROR(INDEX(prosjekttema_og_tittel[prosjekttema inngår i prosjektsøknad som har fått innvilgede midler],MATCH(AD447,prosjekttema_og_tittel[rowId - prosjekttema],0)),"")</f>
        <v/>
      </c>
      <c r="AX447" s="200" t="str">
        <f>IFERROR(INDEX($T$13:$T$76,MATCH('backend (Ikke rør)'!$AD447,$Q$13:$Q$76,0)),"")</f>
        <v>Måloppnåelse (antall ansatte)</v>
      </c>
      <c r="AY447" s="200">
        <f>IFERROR(INDEX($U$13:$U$76,MATCH('backend (Ikke rør)'!$AD447,$Q$13:$Q$76,0)),"")</f>
        <v>0</v>
      </c>
      <c r="AZ447" s="200">
        <f>IFERROR(INDEX($V$13:$V$76,MATCH('backend (Ikke rør)'!$AD447,$Q$13:$Q$76,0)),"")</f>
        <v>0</v>
      </c>
      <c r="BA447" s="183">
        <f>IFERROR(INDEX($V$79:$V$107,MATCH('backend (Ikke rør)'!$AD447,$Q$79:$Q$107,0)),"")</f>
        <v>0</v>
      </c>
      <c r="BB447" s="183">
        <f>IFERROR(INDEX($W$79:$W$107,MATCH('backend (Ikke rør)'!$AD447,$Q$79:$Q$107,0)),"")</f>
        <v>0</v>
      </c>
      <c r="BC447" s="188" t="b">
        <f t="shared" si="8"/>
        <v>0</v>
      </c>
    </row>
    <row r="448" spans="26:55" x14ac:dyDescent="0.25">
      <c r="Z448" s="186">
        <v>465</v>
      </c>
      <c r="AA448" s="191"/>
      <c r="AB448" s="191"/>
      <c r="AC448" s="191"/>
      <c r="AD448" s="191"/>
      <c r="AE448" s="191"/>
      <c r="AF448" s="191"/>
      <c r="AG448" s="191"/>
      <c r="AH448" s="191"/>
      <c r="AI448" s="191"/>
      <c r="AJ448" s="191"/>
      <c r="AK448" s="191"/>
      <c r="AL448" s="191"/>
      <c r="AM448" s="191"/>
      <c r="AN448" s="191"/>
      <c r="AO448" s="191"/>
      <c r="AP448" s="191"/>
      <c r="AQ448" s="191"/>
      <c r="AR448" s="191"/>
      <c r="AS448" s="191"/>
      <c r="AT448" s="191"/>
      <c r="AU448" s="191"/>
      <c r="AV448" s="183" t="str">
        <f>IFERROR(INDEX(prosjekttema_og_tittel[tema inngår i prosjektsøknad],MATCH(AD448,prosjekttema_og_tittel[rowId - prosjekttema],0)),"")</f>
        <v/>
      </c>
      <c r="AW448" s="183" t="str">
        <f>IFERROR(INDEX(prosjekttema_og_tittel[prosjekttema inngår i prosjektsøknad som har fått innvilgede midler],MATCH(AD448,prosjekttema_og_tittel[rowId - prosjekttema],0)),"")</f>
        <v/>
      </c>
      <c r="AX448" s="200" t="str">
        <f>IFERROR(INDEX($T$13:$T$76,MATCH('backend (Ikke rør)'!$AD448,$Q$13:$Q$76,0)),"")</f>
        <v>Måloppnåelse (antall ansatte)</v>
      </c>
      <c r="AY448" s="200">
        <f>IFERROR(INDEX($U$13:$U$76,MATCH('backend (Ikke rør)'!$AD448,$Q$13:$Q$76,0)),"")</f>
        <v>0</v>
      </c>
      <c r="AZ448" s="200">
        <f>IFERROR(INDEX($V$13:$V$76,MATCH('backend (Ikke rør)'!$AD448,$Q$13:$Q$76,0)),"")</f>
        <v>0</v>
      </c>
      <c r="BA448" s="183">
        <f>IFERROR(INDEX($V$79:$V$107,MATCH('backend (Ikke rør)'!$AD448,$Q$79:$Q$107,0)),"")</f>
        <v>0</v>
      </c>
      <c r="BB448" s="183">
        <f>IFERROR(INDEX($W$79:$W$107,MATCH('backend (Ikke rør)'!$AD448,$Q$79:$Q$107,0)),"")</f>
        <v>0</v>
      </c>
      <c r="BC448" s="188" t="b">
        <f t="shared" si="8"/>
        <v>0</v>
      </c>
    </row>
    <row r="449" spans="26:55" x14ac:dyDescent="0.25">
      <c r="Z449" s="186">
        <v>466</v>
      </c>
      <c r="AA449" s="191"/>
      <c r="AB449" s="191"/>
      <c r="AC449" s="191"/>
      <c r="AD449" s="191"/>
      <c r="AE449" s="191"/>
      <c r="AF449" s="191"/>
      <c r="AG449" s="191"/>
      <c r="AH449" s="191"/>
      <c r="AI449" s="191"/>
      <c r="AJ449" s="191"/>
      <c r="AK449" s="191"/>
      <c r="AL449" s="191"/>
      <c r="AM449" s="191"/>
      <c r="AN449" s="191"/>
      <c r="AO449" s="191"/>
      <c r="AP449" s="191"/>
      <c r="AQ449" s="191"/>
      <c r="AR449" s="191"/>
      <c r="AS449" s="191"/>
      <c r="AT449" s="191"/>
      <c r="AU449" s="191"/>
      <c r="AV449" s="183" t="str">
        <f>IFERROR(INDEX(prosjekttema_og_tittel[tema inngår i prosjektsøknad],MATCH(AD449,prosjekttema_og_tittel[rowId - prosjekttema],0)),"")</f>
        <v/>
      </c>
      <c r="AW449" s="183" t="str">
        <f>IFERROR(INDEX(prosjekttema_og_tittel[prosjekttema inngår i prosjektsøknad som har fått innvilgede midler],MATCH(AD449,prosjekttema_og_tittel[rowId - prosjekttema],0)),"")</f>
        <v/>
      </c>
      <c r="AX449" s="200" t="str">
        <f>IFERROR(INDEX($T$13:$T$76,MATCH('backend (Ikke rør)'!$AD449,$Q$13:$Q$76,0)),"")</f>
        <v>Måloppnåelse (antall ansatte)</v>
      </c>
      <c r="AY449" s="200">
        <f>IFERROR(INDEX($U$13:$U$76,MATCH('backend (Ikke rør)'!$AD449,$Q$13:$Q$76,0)),"")</f>
        <v>0</v>
      </c>
      <c r="AZ449" s="200">
        <f>IFERROR(INDEX($V$13:$V$76,MATCH('backend (Ikke rør)'!$AD449,$Q$13:$Q$76,0)),"")</f>
        <v>0</v>
      </c>
      <c r="BA449" s="183">
        <f>IFERROR(INDEX($V$79:$V$107,MATCH('backend (Ikke rør)'!$AD449,$Q$79:$Q$107,0)),"")</f>
        <v>0</v>
      </c>
      <c r="BB449" s="183">
        <f>IFERROR(INDEX($W$79:$W$107,MATCH('backend (Ikke rør)'!$AD449,$Q$79:$Q$107,0)),"")</f>
        <v>0</v>
      </c>
      <c r="BC449" s="188" t="b">
        <f t="shared" si="8"/>
        <v>0</v>
      </c>
    </row>
    <row r="450" spans="26:55" x14ac:dyDescent="0.25">
      <c r="Z450" s="186">
        <v>467</v>
      </c>
      <c r="AA450" s="191"/>
      <c r="AB450" s="191"/>
      <c r="AC450" s="191"/>
      <c r="AD450" s="191"/>
      <c r="AE450" s="191"/>
      <c r="AF450" s="191"/>
      <c r="AG450" s="191"/>
      <c r="AH450" s="191"/>
      <c r="AI450" s="191"/>
      <c r="AJ450" s="191"/>
      <c r="AK450" s="191"/>
      <c r="AL450" s="191"/>
      <c r="AM450" s="191"/>
      <c r="AN450" s="191"/>
      <c r="AO450" s="191"/>
      <c r="AP450" s="191"/>
      <c r="AQ450" s="191"/>
      <c r="AR450" s="191"/>
      <c r="AS450" s="191"/>
      <c r="AT450" s="191"/>
      <c r="AU450" s="191"/>
      <c r="AV450" s="183" t="str">
        <f>IFERROR(INDEX(prosjekttema_og_tittel[tema inngår i prosjektsøknad],MATCH(AD450,prosjekttema_og_tittel[rowId - prosjekttema],0)),"")</f>
        <v/>
      </c>
      <c r="AW450" s="183" t="str">
        <f>IFERROR(INDEX(prosjekttema_og_tittel[prosjekttema inngår i prosjektsøknad som har fått innvilgede midler],MATCH(AD450,prosjekttema_og_tittel[rowId - prosjekttema],0)),"")</f>
        <v/>
      </c>
      <c r="AX450" s="200" t="str">
        <f>IFERROR(INDEX($T$13:$T$76,MATCH('backend (Ikke rør)'!$AD450,$Q$13:$Q$76,0)),"")</f>
        <v>Måloppnåelse (antall ansatte)</v>
      </c>
      <c r="AY450" s="200">
        <f>IFERROR(INDEX($U$13:$U$76,MATCH('backend (Ikke rør)'!$AD450,$Q$13:$Q$76,0)),"")</f>
        <v>0</v>
      </c>
      <c r="AZ450" s="200">
        <f>IFERROR(INDEX($V$13:$V$76,MATCH('backend (Ikke rør)'!$AD450,$Q$13:$Q$76,0)),"")</f>
        <v>0</v>
      </c>
      <c r="BA450" s="183">
        <f>IFERROR(INDEX($V$79:$V$107,MATCH('backend (Ikke rør)'!$AD450,$Q$79:$Q$107,0)),"")</f>
        <v>0</v>
      </c>
      <c r="BB450" s="183">
        <f>IFERROR(INDEX($W$79:$W$107,MATCH('backend (Ikke rør)'!$AD450,$Q$79:$Q$107,0)),"")</f>
        <v>0</v>
      </c>
      <c r="BC450" s="188" t="b">
        <f t="shared" si="8"/>
        <v>0</v>
      </c>
    </row>
    <row r="451" spans="26:55" x14ac:dyDescent="0.25">
      <c r="Z451" s="186">
        <v>468</v>
      </c>
      <c r="AA451" s="191"/>
      <c r="AB451" s="191"/>
      <c r="AC451" s="191"/>
      <c r="AD451" s="191"/>
      <c r="AE451" s="191"/>
      <c r="AF451" s="191"/>
      <c r="AG451" s="191"/>
      <c r="AH451" s="191"/>
      <c r="AI451" s="191"/>
      <c r="AJ451" s="191"/>
      <c r="AK451" s="191"/>
      <c r="AL451" s="191"/>
      <c r="AM451" s="191"/>
      <c r="AN451" s="191"/>
      <c r="AO451" s="191"/>
      <c r="AP451" s="191"/>
      <c r="AQ451" s="191"/>
      <c r="AR451" s="191"/>
      <c r="AS451" s="191"/>
      <c r="AT451" s="191"/>
      <c r="AU451" s="191"/>
      <c r="AV451" s="183" t="str">
        <f>IFERROR(INDEX(prosjekttema_og_tittel[tema inngår i prosjektsøknad],MATCH(AD451,prosjekttema_og_tittel[rowId - prosjekttema],0)),"")</f>
        <v/>
      </c>
      <c r="AW451" s="183" t="str">
        <f>IFERROR(INDEX(prosjekttema_og_tittel[prosjekttema inngår i prosjektsøknad som har fått innvilgede midler],MATCH(AD451,prosjekttema_og_tittel[rowId - prosjekttema],0)),"")</f>
        <v/>
      </c>
      <c r="AX451" s="200" t="str">
        <f>IFERROR(INDEX($T$13:$T$76,MATCH('backend (Ikke rør)'!$AD451,$Q$13:$Q$76,0)),"")</f>
        <v>Måloppnåelse (antall ansatte)</v>
      </c>
      <c r="AY451" s="200">
        <f>IFERROR(INDEX($U$13:$U$76,MATCH('backend (Ikke rør)'!$AD451,$Q$13:$Q$76,0)),"")</f>
        <v>0</v>
      </c>
      <c r="AZ451" s="200">
        <f>IFERROR(INDEX($V$13:$V$76,MATCH('backend (Ikke rør)'!$AD451,$Q$13:$Q$76,0)),"")</f>
        <v>0</v>
      </c>
      <c r="BA451" s="183">
        <f>IFERROR(INDEX($V$79:$V$107,MATCH('backend (Ikke rør)'!$AD451,$Q$79:$Q$107,0)),"")</f>
        <v>0</v>
      </c>
      <c r="BB451" s="183">
        <f>IFERROR(INDEX($W$79:$W$107,MATCH('backend (Ikke rør)'!$AD451,$Q$79:$Q$107,0)),"")</f>
        <v>0</v>
      </c>
      <c r="BC451" s="188" t="b">
        <f t="shared" si="8"/>
        <v>0</v>
      </c>
    </row>
    <row r="452" spans="26:55" x14ac:dyDescent="0.25">
      <c r="Z452" s="186">
        <v>469</v>
      </c>
      <c r="AA452" s="191"/>
      <c r="AB452" s="191"/>
      <c r="AC452" s="191"/>
      <c r="AD452" s="191"/>
      <c r="AE452" s="191"/>
      <c r="AF452" s="191"/>
      <c r="AG452" s="191"/>
      <c r="AH452" s="191"/>
      <c r="AI452" s="191"/>
      <c r="AJ452" s="191"/>
      <c r="AK452" s="191"/>
      <c r="AL452" s="191"/>
      <c r="AM452" s="191"/>
      <c r="AN452" s="191"/>
      <c r="AO452" s="191"/>
      <c r="AP452" s="191"/>
      <c r="AQ452" s="191"/>
      <c r="AR452" s="191"/>
      <c r="AS452" s="191"/>
      <c r="AT452" s="191"/>
      <c r="AU452" s="191"/>
      <c r="AV452" s="183" t="str">
        <f>IFERROR(INDEX(prosjekttema_og_tittel[tema inngår i prosjektsøknad],MATCH(AD452,prosjekttema_og_tittel[rowId - prosjekttema],0)),"")</f>
        <v/>
      </c>
      <c r="AW452" s="183" t="str">
        <f>IFERROR(INDEX(prosjekttema_og_tittel[prosjekttema inngår i prosjektsøknad som har fått innvilgede midler],MATCH(AD452,prosjekttema_og_tittel[rowId - prosjekttema],0)),"")</f>
        <v/>
      </c>
      <c r="AX452" s="200" t="str">
        <f>IFERROR(INDEX($T$13:$T$76,MATCH('backend (Ikke rør)'!$AD452,$Q$13:$Q$76,0)),"")</f>
        <v>Måloppnåelse (antall ansatte)</v>
      </c>
      <c r="AY452" s="200">
        <f>IFERROR(INDEX($U$13:$U$76,MATCH('backend (Ikke rør)'!$AD452,$Q$13:$Q$76,0)),"")</f>
        <v>0</v>
      </c>
      <c r="AZ452" s="200">
        <f>IFERROR(INDEX($V$13:$V$76,MATCH('backend (Ikke rør)'!$AD452,$Q$13:$Q$76,0)),"")</f>
        <v>0</v>
      </c>
      <c r="BA452" s="183">
        <f>IFERROR(INDEX($V$79:$V$107,MATCH('backend (Ikke rør)'!$AD452,$Q$79:$Q$107,0)),"")</f>
        <v>0</v>
      </c>
      <c r="BB452" s="183">
        <f>IFERROR(INDEX($W$79:$W$107,MATCH('backend (Ikke rør)'!$AD452,$Q$79:$Q$107,0)),"")</f>
        <v>0</v>
      </c>
      <c r="BC452" s="188" t="b">
        <f t="shared" si="8"/>
        <v>0</v>
      </c>
    </row>
    <row r="453" spans="26:55" x14ac:dyDescent="0.25">
      <c r="Z453" s="186">
        <v>470</v>
      </c>
      <c r="AA453" s="191"/>
      <c r="AB453" s="191"/>
      <c r="AC453" s="191"/>
      <c r="AD453" s="191"/>
      <c r="AE453" s="191"/>
      <c r="AF453" s="191"/>
      <c r="AG453" s="191"/>
      <c r="AH453" s="191"/>
      <c r="AI453" s="191"/>
      <c r="AJ453" s="191"/>
      <c r="AK453" s="191"/>
      <c r="AL453" s="191"/>
      <c r="AM453" s="191"/>
      <c r="AN453" s="191"/>
      <c r="AO453" s="191"/>
      <c r="AP453" s="191"/>
      <c r="AQ453" s="191"/>
      <c r="AR453" s="191"/>
      <c r="AS453" s="191"/>
      <c r="AT453" s="191"/>
      <c r="AU453" s="191"/>
      <c r="AV453" s="183" t="str">
        <f>IFERROR(INDEX(prosjekttema_og_tittel[tema inngår i prosjektsøknad],MATCH(AD453,prosjekttema_og_tittel[rowId - prosjekttema],0)),"")</f>
        <v/>
      </c>
      <c r="AW453" s="183" t="str">
        <f>IFERROR(INDEX(prosjekttema_og_tittel[prosjekttema inngår i prosjektsøknad som har fått innvilgede midler],MATCH(AD453,prosjekttema_og_tittel[rowId - prosjekttema],0)),"")</f>
        <v/>
      </c>
      <c r="AX453" s="200" t="str">
        <f>IFERROR(INDEX($T$13:$T$76,MATCH('backend (Ikke rør)'!$AD453,$Q$13:$Q$76,0)),"")</f>
        <v>Måloppnåelse (antall ansatte)</v>
      </c>
      <c r="AY453" s="200">
        <f>IFERROR(INDEX($U$13:$U$76,MATCH('backend (Ikke rør)'!$AD453,$Q$13:$Q$76,0)),"")</f>
        <v>0</v>
      </c>
      <c r="AZ453" s="200">
        <f>IFERROR(INDEX($V$13:$V$76,MATCH('backend (Ikke rør)'!$AD453,$Q$13:$Q$76,0)),"")</f>
        <v>0</v>
      </c>
      <c r="BA453" s="183">
        <f>IFERROR(INDEX($V$79:$V$107,MATCH('backend (Ikke rør)'!$AD453,$Q$79:$Q$107,0)),"")</f>
        <v>0</v>
      </c>
      <c r="BB453" s="183">
        <f>IFERROR(INDEX($W$79:$W$107,MATCH('backend (Ikke rør)'!$AD453,$Q$79:$Q$107,0)),"")</f>
        <v>0</v>
      </c>
      <c r="BC453" s="188" t="b">
        <f t="shared" si="8"/>
        <v>0</v>
      </c>
    </row>
    <row r="454" spans="26:55" x14ac:dyDescent="0.25">
      <c r="Z454" s="186">
        <v>471</v>
      </c>
      <c r="AA454" s="191"/>
      <c r="AB454" s="191"/>
      <c r="AC454" s="191"/>
      <c r="AD454" s="191"/>
      <c r="AE454" s="191"/>
      <c r="AF454" s="191"/>
      <c r="AG454" s="191"/>
      <c r="AH454" s="191"/>
      <c r="AI454" s="191"/>
      <c r="AJ454" s="191"/>
      <c r="AK454" s="191"/>
      <c r="AL454" s="191"/>
      <c r="AM454" s="191"/>
      <c r="AN454" s="191"/>
      <c r="AO454" s="191"/>
      <c r="AP454" s="191"/>
      <c r="AQ454" s="191"/>
      <c r="AR454" s="191"/>
      <c r="AS454" s="191"/>
      <c r="AT454" s="191"/>
      <c r="AU454" s="191"/>
      <c r="AV454" s="183" t="str">
        <f>IFERROR(INDEX(prosjekttema_og_tittel[tema inngår i prosjektsøknad],MATCH(AD454,prosjekttema_og_tittel[rowId - prosjekttema],0)),"")</f>
        <v/>
      </c>
      <c r="AW454" s="183" t="str">
        <f>IFERROR(INDEX(prosjekttema_og_tittel[prosjekttema inngår i prosjektsøknad som har fått innvilgede midler],MATCH(AD454,prosjekttema_og_tittel[rowId - prosjekttema],0)),"")</f>
        <v/>
      </c>
      <c r="AX454" s="200" t="str">
        <f>IFERROR(INDEX($T$13:$T$76,MATCH('backend (Ikke rør)'!$AD454,$Q$13:$Q$76,0)),"")</f>
        <v>Måloppnåelse (antall ansatte)</v>
      </c>
      <c r="AY454" s="200">
        <f>IFERROR(INDEX($U$13:$U$76,MATCH('backend (Ikke rør)'!$AD454,$Q$13:$Q$76,0)),"")</f>
        <v>0</v>
      </c>
      <c r="AZ454" s="200">
        <f>IFERROR(INDEX($V$13:$V$76,MATCH('backend (Ikke rør)'!$AD454,$Q$13:$Q$76,0)),"")</f>
        <v>0</v>
      </c>
      <c r="BA454" s="183">
        <f>IFERROR(INDEX($V$79:$V$107,MATCH('backend (Ikke rør)'!$AD454,$Q$79:$Q$107,0)),"")</f>
        <v>0</v>
      </c>
      <c r="BB454" s="183">
        <f>IFERROR(INDEX($W$79:$W$107,MATCH('backend (Ikke rør)'!$AD454,$Q$79:$Q$107,0)),"")</f>
        <v>0</v>
      </c>
      <c r="BC454" s="188" t="b">
        <f t="shared" si="8"/>
        <v>0</v>
      </c>
    </row>
    <row r="455" spans="26:55" x14ac:dyDescent="0.25">
      <c r="Z455" s="186">
        <v>472</v>
      </c>
      <c r="AA455" s="191"/>
      <c r="AB455" s="191"/>
      <c r="AC455" s="191"/>
      <c r="AD455" s="191"/>
      <c r="AE455" s="191"/>
      <c r="AF455" s="191"/>
      <c r="AG455" s="191"/>
      <c r="AH455" s="191"/>
      <c r="AI455" s="191"/>
      <c r="AJ455" s="191"/>
      <c r="AK455" s="191"/>
      <c r="AL455" s="191"/>
      <c r="AM455" s="191"/>
      <c r="AN455" s="191"/>
      <c r="AO455" s="191"/>
      <c r="AP455" s="191"/>
      <c r="AQ455" s="191"/>
      <c r="AR455" s="191"/>
      <c r="AS455" s="191"/>
      <c r="AT455" s="191"/>
      <c r="AU455" s="191"/>
      <c r="AV455" s="183" t="str">
        <f>IFERROR(INDEX(prosjekttema_og_tittel[tema inngår i prosjektsøknad],MATCH(AD455,prosjekttema_og_tittel[rowId - prosjekttema],0)),"")</f>
        <v/>
      </c>
      <c r="AW455" s="183" t="str">
        <f>IFERROR(INDEX(prosjekttema_og_tittel[prosjekttema inngår i prosjektsøknad som har fått innvilgede midler],MATCH(AD455,prosjekttema_og_tittel[rowId - prosjekttema],0)),"")</f>
        <v/>
      </c>
      <c r="AX455" s="200" t="str">
        <f>IFERROR(INDEX($T$13:$T$76,MATCH('backend (Ikke rør)'!$AD455,$Q$13:$Q$76,0)),"")</f>
        <v>Måloppnåelse (antall ansatte)</v>
      </c>
      <c r="AY455" s="200">
        <f>IFERROR(INDEX($U$13:$U$76,MATCH('backend (Ikke rør)'!$AD455,$Q$13:$Q$76,0)),"")</f>
        <v>0</v>
      </c>
      <c r="AZ455" s="200">
        <f>IFERROR(INDEX($V$13:$V$76,MATCH('backend (Ikke rør)'!$AD455,$Q$13:$Q$76,0)),"")</f>
        <v>0</v>
      </c>
      <c r="BA455" s="183">
        <f>IFERROR(INDEX($V$79:$V$107,MATCH('backend (Ikke rør)'!$AD455,$Q$79:$Q$107,0)),"")</f>
        <v>0</v>
      </c>
      <c r="BB455" s="183">
        <f>IFERROR(INDEX($W$79:$W$107,MATCH('backend (Ikke rør)'!$AD455,$Q$79:$Q$107,0)),"")</f>
        <v>0</v>
      </c>
      <c r="BC455" s="188" t="b">
        <f t="shared" si="8"/>
        <v>0</v>
      </c>
    </row>
    <row r="456" spans="26:55" x14ac:dyDescent="0.25">
      <c r="Z456" s="186">
        <v>473</v>
      </c>
      <c r="AA456" s="191"/>
      <c r="AB456" s="191"/>
      <c r="AC456" s="191"/>
      <c r="AD456" s="191"/>
      <c r="AE456" s="191"/>
      <c r="AF456" s="191"/>
      <c r="AG456" s="191"/>
      <c r="AH456" s="191"/>
      <c r="AI456" s="191"/>
      <c r="AJ456" s="191"/>
      <c r="AK456" s="191"/>
      <c r="AL456" s="191"/>
      <c r="AM456" s="191"/>
      <c r="AN456" s="191"/>
      <c r="AO456" s="191"/>
      <c r="AP456" s="191"/>
      <c r="AQ456" s="191"/>
      <c r="AR456" s="191"/>
      <c r="AS456" s="191"/>
      <c r="AT456" s="191"/>
      <c r="AU456" s="191"/>
      <c r="AV456" s="183" t="str">
        <f>IFERROR(INDEX(prosjekttema_og_tittel[tema inngår i prosjektsøknad],MATCH(AD456,prosjekttema_og_tittel[rowId - prosjekttema],0)),"")</f>
        <v/>
      </c>
      <c r="AW456" s="183" t="str">
        <f>IFERROR(INDEX(prosjekttema_og_tittel[prosjekttema inngår i prosjektsøknad som har fått innvilgede midler],MATCH(AD456,prosjekttema_og_tittel[rowId - prosjekttema],0)),"")</f>
        <v/>
      </c>
      <c r="AX456" s="200" t="str">
        <f>IFERROR(INDEX($T$13:$T$76,MATCH('backend (Ikke rør)'!$AD456,$Q$13:$Q$76,0)),"")</f>
        <v>Måloppnåelse (antall ansatte)</v>
      </c>
      <c r="AY456" s="200">
        <f>IFERROR(INDEX($U$13:$U$76,MATCH('backend (Ikke rør)'!$AD456,$Q$13:$Q$76,0)),"")</f>
        <v>0</v>
      </c>
      <c r="AZ456" s="200">
        <f>IFERROR(INDEX($V$13:$V$76,MATCH('backend (Ikke rør)'!$AD456,$Q$13:$Q$76,0)),"")</f>
        <v>0</v>
      </c>
      <c r="BA456" s="183">
        <f>IFERROR(INDEX($V$79:$V$107,MATCH('backend (Ikke rør)'!$AD456,$Q$79:$Q$107,0)),"")</f>
        <v>0</v>
      </c>
      <c r="BB456" s="183">
        <f>IFERROR(INDEX($W$79:$W$107,MATCH('backend (Ikke rør)'!$AD456,$Q$79:$Q$107,0)),"")</f>
        <v>0</v>
      </c>
      <c r="BC456" s="188" t="b">
        <f t="shared" si="8"/>
        <v>0</v>
      </c>
    </row>
    <row r="457" spans="26:55" x14ac:dyDescent="0.25">
      <c r="Z457" s="186">
        <v>474</v>
      </c>
      <c r="AA457" s="191"/>
      <c r="AB457" s="191"/>
      <c r="AC457" s="191"/>
      <c r="AD457" s="191"/>
      <c r="AE457" s="191"/>
      <c r="AF457" s="191"/>
      <c r="AG457" s="191"/>
      <c r="AH457" s="191"/>
      <c r="AI457" s="191"/>
      <c r="AJ457" s="191"/>
      <c r="AK457" s="191"/>
      <c r="AL457" s="191"/>
      <c r="AM457" s="191"/>
      <c r="AN457" s="191"/>
      <c r="AO457" s="191"/>
      <c r="AP457" s="191"/>
      <c r="AQ457" s="191"/>
      <c r="AR457" s="191"/>
      <c r="AS457" s="191"/>
      <c r="AT457" s="191"/>
      <c r="AU457" s="191"/>
      <c r="AV457" s="183" t="str">
        <f>IFERROR(INDEX(prosjekttema_og_tittel[tema inngår i prosjektsøknad],MATCH(AD457,prosjekttema_og_tittel[rowId - prosjekttema],0)),"")</f>
        <v/>
      </c>
      <c r="AW457" s="183" t="str">
        <f>IFERROR(INDEX(prosjekttema_og_tittel[prosjekttema inngår i prosjektsøknad som har fått innvilgede midler],MATCH(AD457,prosjekttema_og_tittel[rowId - prosjekttema],0)),"")</f>
        <v/>
      </c>
      <c r="AX457" s="200" t="str">
        <f>IFERROR(INDEX($T$13:$T$76,MATCH('backend (Ikke rør)'!$AD457,$Q$13:$Q$76,0)),"")</f>
        <v>Måloppnåelse (antall ansatte)</v>
      </c>
      <c r="AY457" s="200">
        <f>IFERROR(INDEX($U$13:$U$76,MATCH('backend (Ikke rør)'!$AD457,$Q$13:$Q$76,0)),"")</f>
        <v>0</v>
      </c>
      <c r="AZ457" s="200">
        <f>IFERROR(INDEX($V$13:$V$76,MATCH('backend (Ikke rør)'!$AD457,$Q$13:$Q$76,0)),"")</f>
        <v>0</v>
      </c>
      <c r="BA457" s="183">
        <f>IFERROR(INDEX($V$79:$V$107,MATCH('backend (Ikke rør)'!$AD457,$Q$79:$Q$107,0)),"")</f>
        <v>0</v>
      </c>
      <c r="BB457" s="183">
        <f>IFERROR(INDEX($W$79:$W$107,MATCH('backend (Ikke rør)'!$AD457,$Q$79:$Q$107,0)),"")</f>
        <v>0</v>
      </c>
      <c r="BC457" s="188" t="b">
        <f t="shared" si="8"/>
        <v>0</v>
      </c>
    </row>
    <row r="458" spans="26:55" x14ac:dyDescent="0.25">
      <c r="Z458" s="186">
        <v>475</v>
      </c>
      <c r="AA458" s="191"/>
      <c r="AB458" s="191"/>
      <c r="AC458" s="191"/>
      <c r="AD458" s="191"/>
      <c r="AE458" s="191"/>
      <c r="AF458" s="191"/>
      <c r="AG458" s="191"/>
      <c r="AH458" s="191"/>
      <c r="AI458" s="191"/>
      <c r="AJ458" s="191"/>
      <c r="AK458" s="191"/>
      <c r="AL458" s="191"/>
      <c r="AM458" s="191"/>
      <c r="AN458" s="191"/>
      <c r="AO458" s="191"/>
      <c r="AP458" s="191"/>
      <c r="AQ458" s="191"/>
      <c r="AR458" s="191"/>
      <c r="AS458" s="191"/>
      <c r="AT458" s="191"/>
      <c r="AU458" s="191"/>
      <c r="AV458" s="183" t="str">
        <f>IFERROR(INDEX(prosjekttema_og_tittel[tema inngår i prosjektsøknad],MATCH(AD458,prosjekttema_og_tittel[rowId - prosjekttema],0)),"")</f>
        <v/>
      </c>
      <c r="AW458" s="183" t="str">
        <f>IFERROR(INDEX(prosjekttema_og_tittel[prosjekttema inngår i prosjektsøknad som har fått innvilgede midler],MATCH(AD458,prosjekttema_og_tittel[rowId - prosjekttema],0)),"")</f>
        <v/>
      </c>
      <c r="AX458" s="200" t="str">
        <f>IFERROR(INDEX($T$13:$T$76,MATCH('backend (Ikke rør)'!$AD458,$Q$13:$Q$76,0)),"")</f>
        <v>Måloppnåelse (antall ansatte)</v>
      </c>
      <c r="AY458" s="200">
        <f>IFERROR(INDEX($U$13:$U$76,MATCH('backend (Ikke rør)'!$AD458,$Q$13:$Q$76,0)),"")</f>
        <v>0</v>
      </c>
      <c r="AZ458" s="200">
        <f>IFERROR(INDEX($V$13:$V$76,MATCH('backend (Ikke rør)'!$AD458,$Q$13:$Q$76,0)),"")</f>
        <v>0</v>
      </c>
      <c r="BA458" s="183">
        <f>IFERROR(INDEX($V$79:$V$107,MATCH('backend (Ikke rør)'!$AD458,$Q$79:$Q$107,0)),"")</f>
        <v>0</v>
      </c>
      <c r="BB458" s="183">
        <f>IFERROR(INDEX($W$79:$W$107,MATCH('backend (Ikke rør)'!$AD458,$Q$79:$Q$107,0)),"")</f>
        <v>0</v>
      </c>
      <c r="BC458" s="188" t="b">
        <f t="shared" si="8"/>
        <v>0</v>
      </c>
    </row>
    <row r="459" spans="26:55" x14ac:dyDescent="0.25">
      <c r="Z459" s="186">
        <v>476</v>
      </c>
      <c r="AA459" s="191"/>
      <c r="AB459" s="191"/>
      <c r="AC459" s="191"/>
      <c r="AD459" s="191"/>
      <c r="AE459" s="191"/>
      <c r="AF459" s="191"/>
      <c r="AG459" s="191"/>
      <c r="AH459" s="191"/>
      <c r="AI459" s="191"/>
      <c r="AJ459" s="191"/>
      <c r="AK459" s="191"/>
      <c r="AL459" s="191"/>
      <c r="AM459" s="191"/>
      <c r="AN459" s="191"/>
      <c r="AO459" s="191"/>
      <c r="AP459" s="191"/>
      <c r="AQ459" s="191"/>
      <c r="AR459" s="191"/>
      <c r="AS459" s="191"/>
      <c r="AT459" s="191"/>
      <c r="AU459" s="191"/>
      <c r="AV459" s="183" t="str">
        <f>IFERROR(INDEX(prosjekttema_og_tittel[tema inngår i prosjektsøknad],MATCH(AD459,prosjekttema_og_tittel[rowId - prosjekttema],0)),"")</f>
        <v/>
      </c>
      <c r="AW459" s="183" t="str">
        <f>IFERROR(INDEX(prosjekttema_og_tittel[prosjekttema inngår i prosjektsøknad som har fått innvilgede midler],MATCH(AD459,prosjekttema_og_tittel[rowId - prosjekttema],0)),"")</f>
        <v/>
      </c>
      <c r="AX459" s="200" t="str">
        <f>IFERROR(INDEX($T$13:$T$76,MATCH('backend (Ikke rør)'!$AD459,$Q$13:$Q$76,0)),"")</f>
        <v>Måloppnåelse (antall ansatte)</v>
      </c>
      <c r="AY459" s="200">
        <f>IFERROR(INDEX($U$13:$U$76,MATCH('backend (Ikke rør)'!$AD459,$Q$13:$Q$76,0)),"")</f>
        <v>0</v>
      </c>
      <c r="AZ459" s="200">
        <f>IFERROR(INDEX($V$13:$V$76,MATCH('backend (Ikke rør)'!$AD459,$Q$13:$Q$76,0)),"")</f>
        <v>0</v>
      </c>
      <c r="BA459" s="183">
        <f>IFERROR(INDEX($V$79:$V$107,MATCH('backend (Ikke rør)'!$AD459,$Q$79:$Q$107,0)),"")</f>
        <v>0</v>
      </c>
      <c r="BB459" s="183">
        <f>IFERROR(INDEX($W$79:$W$107,MATCH('backend (Ikke rør)'!$AD459,$Q$79:$Q$107,0)),"")</f>
        <v>0</v>
      </c>
      <c r="BC459" s="188" t="b">
        <f t="shared" si="8"/>
        <v>0</v>
      </c>
    </row>
    <row r="460" spans="26:55" x14ac:dyDescent="0.25">
      <c r="Z460" s="186">
        <v>477</v>
      </c>
      <c r="AA460" s="191"/>
      <c r="AB460" s="191"/>
      <c r="AC460" s="191"/>
      <c r="AD460" s="191"/>
      <c r="AE460" s="191"/>
      <c r="AF460" s="191"/>
      <c r="AG460" s="191"/>
      <c r="AH460" s="191"/>
      <c r="AI460" s="191"/>
      <c r="AJ460" s="191"/>
      <c r="AK460" s="191"/>
      <c r="AL460" s="191"/>
      <c r="AM460" s="191"/>
      <c r="AN460" s="191"/>
      <c r="AO460" s="191"/>
      <c r="AP460" s="191"/>
      <c r="AQ460" s="191"/>
      <c r="AR460" s="191"/>
      <c r="AS460" s="191"/>
      <c r="AT460" s="191"/>
      <c r="AU460" s="191"/>
      <c r="AV460" s="183" t="str">
        <f>IFERROR(INDEX(prosjekttema_og_tittel[tema inngår i prosjektsøknad],MATCH(AD460,prosjekttema_og_tittel[rowId - prosjekttema],0)),"")</f>
        <v/>
      </c>
      <c r="AW460" s="183" t="str">
        <f>IFERROR(INDEX(prosjekttema_og_tittel[prosjekttema inngår i prosjektsøknad som har fått innvilgede midler],MATCH(AD460,prosjekttema_og_tittel[rowId - prosjekttema],0)),"")</f>
        <v/>
      </c>
      <c r="AX460" s="200" t="str">
        <f>IFERROR(INDEX($T$13:$T$76,MATCH('backend (Ikke rør)'!$AD460,$Q$13:$Q$76,0)),"")</f>
        <v>Måloppnåelse (antall ansatte)</v>
      </c>
      <c r="AY460" s="200">
        <f>IFERROR(INDEX($U$13:$U$76,MATCH('backend (Ikke rør)'!$AD460,$Q$13:$Q$76,0)),"")</f>
        <v>0</v>
      </c>
      <c r="AZ460" s="200">
        <f>IFERROR(INDEX($V$13:$V$76,MATCH('backend (Ikke rør)'!$AD460,$Q$13:$Q$76,0)),"")</f>
        <v>0</v>
      </c>
      <c r="BA460" s="183">
        <f>IFERROR(INDEX($V$79:$V$107,MATCH('backend (Ikke rør)'!$AD460,$Q$79:$Q$107,0)),"")</f>
        <v>0</v>
      </c>
      <c r="BB460" s="183">
        <f>IFERROR(INDEX($W$79:$W$107,MATCH('backend (Ikke rør)'!$AD460,$Q$79:$Q$107,0)),"")</f>
        <v>0</v>
      </c>
      <c r="BC460" s="188" t="b">
        <f t="shared" si="8"/>
        <v>0</v>
      </c>
    </row>
    <row r="461" spans="26:55" x14ac:dyDescent="0.25">
      <c r="Z461" s="186">
        <v>478</v>
      </c>
      <c r="AA461" s="191"/>
      <c r="AB461" s="191"/>
      <c r="AC461" s="191"/>
      <c r="AD461" s="191"/>
      <c r="AE461" s="191"/>
      <c r="AF461" s="191"/>
      <c r="AG461" s="191"/>
      <c r="AH461" s="191"/>
      <c r="AI461" s="191"/>
      <c r="AJ461" s="191"/>
      <c r="AK461" s="191"/>
      <c r="AL461" s="191"/>
      <c r="AM461" s="191"/>
      <c r="AN461" s="191"/>
      <c r="AO461" s="191"/>
      <c r="AP461" s="191"/>
      <c r="AQ461" s="191"/>
      <c r="AR461" s="191"/>
      <c r="AS461" s="191"/>
      <c r="AT461" s="191"/>
      <c r="AU461" s="191"/>
      <c r="AV461" s="183" t="str">
        <f>IFERROR(INDEX(prosjekttema_og_tittel[tema inngår i prosjektsøknad],MATCH(AD461,prosjekttema_og_tittel[rowId - prosjekttema],0)),"")</f>
        <v/>
      </c>
      <c r="AW461" s="183" t="str">
        <f>IFERROR(INDEX(prosjekttema_og_tittel[prosjekttema inngår i prosjektsøknad som har fått innvilgede midler],MATCH(AD461,prosjekttema_og_tittel[rowId - prosjekttema],0)),"")</f>
        <v/>
      </c>
      <c r="AX461" s="200" t="str">
        <f>IFERROR(INDEX($T$13:$T$76,MATCH('backend (Ikke rør)'!$AD461,$Q$13:$Q$76,0)),"")</f>
        <v>Måloppnåelse (antall ansatte)</v>
      </c>
      <c r="AY461" s="200">
        <f>IFERROR(INDEX($U$13:$U$76,MATCH('backend (Ikke rør)'!$AD461,$Q$13:$Q$76,0)),"")</f>
        <v>0</v>
      </c>
      <c r="AZ461" s="200">
        <f>IFERROR(INDEX($V$13:$V$76,MATCH('backend (Ikke rør)'!$AD461,$Q$13:$Q$76,0)),"")</f>
        <v>0</v>
      </c>
      <c r="BA461" s="183">
        <f>IFERROR(INDEX($V$79:$V$107,MATCH('backend (Ikke rør)'!$AD461,$Q$79:$Q$107,0)),"")</f>
        <v>0</v>
      </c>
      <c r="BB461" s="183">
        <f>IFERROR(INDEX($W$79:$W$107,MATCH('backend (Ikke rør)'!$AD461,$Q$79:$Q$107,0)),"")</f>
        <v>0</v>
      </c>
      <c r="BC461" s="188" t="b">
        <f t="shared" si="8"/>
        <v>0</v>
      </c>
    </row>
    <row r="462" spans="26:55" x14ac:dyDescent="0.25">
      <c r="Z462" s="186">
        <v>479</v>
      </c>
      <c r="AA462" s="191"/>
      <c r="AB462" s="191"/>
      <c r="AC462" s="191"/>
      <c r="AD462" s="191"/>
      <c r="AE462" s="191"/>
      <c r="AF462" s="191"/>
      <c r="AG462" s="191"/>
      <c r="AH462" s="191"/>
      <c r="AI462" s="191"/>
      <c r="AJ462" s="191"/>
      <c r="AK462" s="191"/>
      <c r="AL462" s="191"/>
      <c r="AM462" s="191"/>
      <c r="AN462" s="191"/>
      <c r="AO462" s="191"/>
      <c r="AP462" s="191"/>
      <c r="AQ462" s="191"/>
      <c r="AR462" s="191"/>
      <c r="AS462" s="191"/>
      <c r="AT462" s="191"/>
      <c r="AU462" s="191"/>
      <c r="AV462" s="183" t="str">
        <f>IFERROR(INDEX(prosjekttema_og_tittel[tema inngår i prosjektsøknad],MATCH(AD462,prosjekttema_og_tittel[rowId - prosjekttema],0)),"")</f>
        <v/>
      </c>
      <c r="AW462" s="183" t="str">
        <f>IFERROR(INDEX(prosjekttema_og_tittel[prosjekttema inngår i prosjektsøknad som har fått innvilgede midler],MATCH(AD462,prosjekttema_og_tittel[rowId - prosjekttema],0)),"")</f>
        <v/>
      </c>
      <c r="AX462" s="200" t="str">
        <f>IFERROR(INDEX($T$13:$T$76,MATCH('backend (Ikke rør)'!$AD462,$Q$13:$Q$76,0)),"")</f>
        <v>Måloppnåelse (antall ansatte)</v>
      </c>
      <c r="AY462" s="200">
        <f>IFERROR(INDEX($U$13:$U$76,MATCH('backend (Ikke rør)'!$AD462,$Q$13:$Q$76,0)),"")</f>
        <v>0</v>
      </c>
      <c r="AZ462" s="200">
        <f>IFERROR(INDEX($V$13:$V$76,MATCH('backend (Ikke rør)'!$AD462,$Q$13:$Q$76,0)),"")</f>
        <v>0</v>
      </c>
      <c r="BA462" s="183">
        <f>IFERROR(INDEX($V$79:$V$107,MATCH('backend (Ikke rør)'!$AD462,$Q$79:$Q$107,0)),"")</f>
        <v>0</v>
      </c>
      <c r="BB462" s="183">
        <f>IFERROR(INDEX($W$79:$W$107,MATCH('backend (Ikke rør)'!$AD462,$Q$79:$Q$107,0)),"")</f>
        <v>0</v>
      </c>
      <c r="BC462" s="188" t="b">
        <f t="shared" si="8"/>
        <v>0</v>
      </c>
    </row>
    <row r="463" spans="26:55" x14ac:dyDescent="0.25">
      <c r="Z463" s="186">
        <v>480</v>
      </c>
      <c r="AA463" s="191"/>
      <c r="AB463" s="191"/>
      <c r="AC463" s="191"/>
      <c r="AD463" s="191"/>
      <c r="AE463" s="191"/>
      <c r="AF463" s="191"/>
      <c r="AG463" s="191"/>
      <c r="AH463" s="191"/>
      <c r="AI463" s="191"/>
      <c r="AJ463" s="191"/>
      <c r="AK463" s="191"/>
      <c r="AL463" s="191"/>
      <c r="AM463" s="191"/>
      <c r="AN463" s="191"/>
      <c r="AO463" s="191"/>
      <c r="AP463" s="191"/>
      <c r="AQ463" s="191"/>
      <c r="AR463" s="191"/>
      <c r="AS463" s="191"/>
      <c r="AT463" s="191"/>
      <c r="AU463" s="191"/>
      <c r="AV463" s="183" t="str">
        <f>IFERROR(INDEX(prosjekttema_og_tittel[tema inngår i prosjektsøknad],MATCH(AD463,prosjekttema_og_tittel[rowId - prosjekttema],0)),"")</f>
        <v/>
      </c>
      <c r="AW463" s="183" t="str">
        <f>IFERROR(INDEX(prosjekttema_og_tittel[prosjekttema inngår i prosjektsøknad som har fått innvilgede midler],MATCH(AD463,prosjekttema_og_tittel[rowId - prosjekttema],0)),"")</f>
        <v/>
      </c>
      <c r="AX463" s="200" t="str">
        <f>IFERROR(INDEX($T$13:$T$76,MATCH('backend (Ikke rør)'!$AD463,$Q$13:$Q$76,0)),"")</f>
        <v>Måloppnåelse (antall ansatte)</v>
      </c>
      <c r="AY463" s="200">
        <f>IFERROR(INDEX($U$13:$U$76,MATCH('backend (Ikke rør)'!$AD463,$Q$13:$Q$76,0)),"")</f>
        <v>0</v>
      </c>
      <c r="AZ463" s="200">
        <f>IFERROR(INDEX($V$13:$V$76,MATCH('backend (Ikke rør)'!$AD463,$Q$13:$Q$76,0)),"")</f>
        <v>0</v>
      </c>
      <c r="BA463" s="183">
        <f>IFERROR(INDEX($V$79:$V$107,MATCH('backend (Ikke rør)'!$AD463,$Q$79:$Q$107,0)),"")</f>
        <v>0</v>
      </c>
      <c r="BB463" s="183">
        <f>IFERROR(INDEX($W$79:$W$107,MATCH('backend (Ikke rør)'!$AD463,$Q$79:$Q$107,0)),"")</f>
        <v>0</v>
      </c>
      <c r="BC463" s="188" t="b">
        <f t="shared" si="8"/>
        <v>0</v>
      </c>
    </row>
    <row r="464" spans="26:55" x14ac:dyDescent="0.25">
      <c r="Z464" s="186">
        <v>481</v>
      </c>
      <c r="AA464" s="191"/>
      <c r="AB464" s="191"/>
      <c r="AC464" s="191"/>
      <c r="AD464" s="191"/>
      <c r="AE464" s="191"/>
      <c r="AF464" s="191"/>
      <c r="AG464" s="191"/>
      <c r="AH464" s="191"/>
      <c r="AI464" s="191"/>
      <c r="AJ464" s="191"/>
      <c r="AK464" s="191"/>
      <c r="AL464" s="191"/>
      <c r="AM464" s="191"/>
      <c r="AN464" s="191"/>
      <c r="AO464" s="191"/>
      <c r="AP464" s="191"/>
      <c r="AQ464" s="191"/>
      <c r="AR464" s="191"/>
      <c r="AS464" s="191"/>
      <c r="AT464" s="191"/>
      <c r="AU464" s="191"/>
      <c r="AV464" s="183" t="str">
        <f>IFERROR(INDEX(prosjekttema_og_tittel[tema inngår i prosjektsøknad],MATCH(AD464,prosjekttema_og_tittel[rowId - prosjekttema],0)),"")</f>
        <v/>
      </c>
      <c r="AW464" s="183" t="str">
        <f>IFERROR(INDEX(prosjekttema_og_tittel[prosjekttema inngår i prosjektsøknad som har fått innvilgede midler],MATCH(AD464,prosjekttema_og_tittel[rowId - prosjekttema],0)),"")</f>
        <v/>
      </c>
      <c r="AX464" s="200" t="str">
        <f>IFERROR(INDEX($T$13:$T$76,MATCH('backend (Ikke rør)'!$AD464,$Q$13:$Q$76,0)),"")</f>
        <v>Måloppnåelse (antall ansatte)</v>
      </c>
      <c r="AY464" s="200">
        <f>IFERROR(INDEX($U$13:$U$76,MATCH('backend (Ikke rør)'!$AD464,$Q$13:$Q$76,0)),"")</f>
        <v>0</v>
      </c>
      <c r="AZ464" s="200">
        <f>IFERROR(INDEX($V$13:$V$76,MATCH('backend (Ikke rør)'!$AD464,$Q$13:$Q$76,0)),"")</f>
        <v>0</v>
      </c>
      <c r="BA464" s="183">
        <f>IFERROR(INDEX($V$79:$V$107,MATCH('backend (Ikke rør)'!$AD464,$Q$79:$Q$107,0)),"")</f>
        <v>0</v>
      </c>
      <c r="BB464" s="183">
        <f>IFERROR(INDEX($W$79:$W$107,MATCH('backend (Ikke rør)'!$AD464,$Q$79:$Q$107,0)),"")</f>
        <v>0</v>
      </c>
      <c r="BC464" s="188" t="b">
        <f t="shared" si="8"/>
        <v>0</v>
      </c>
    </row>
    <row r="465" spans="26:55" x14ac:dyDescent="0.25">
      <c r="Z465" s="186">
        <v>482</v>
      </c>
      <c r="AA465" s="191"/>
      <c r="AB465" s="191"/>
      <c r="AC465" s="191"/>
      <c r="AD465" s="191"/>
      <c r="AE465" s="191"/>
      <c r="AF465" s="191"/>
      <c r="AG465" s="191"/>
      <c r="AH465" s="191"/>
      <c r="AI465" s="191"/>
      <c r="AJ465" s="191"/>
      <c r="AK465" s="191"/>
      <c r="AL465" s="191"/>
      <c r="AM465" s="191"/>
      <c r="AN465" s="191"/>
      <c r="AO465" s="191"/>
      <c r="AP465" s="191"/>
      <c r="AQ465" s="191"/>
      <c r="AR465" s="191"/>
      <c r="AS465" s="191"/>
      <c r="AT465" s="191"/>
      <c r="AU465" s="191"/>
      <c r="AV465" s="183" t="str">
        <f>IFERROR(INDEX(prosjekttema_og_tittel[tema inngår i prosjektsøknad],MATCH(AD465,prosjekttema_og_tittel[rowId - prosjekttema],0)),"")</f>
        <v/>
      </c>
      <c r="AW465" s="183" t="str">
        <f>IFERROR(INDEX(prosjekttema_og_tittel[prosjekttema inngår i prosjektsøknad som har fått innvilgede midler],MATCH(AD465,prosjekttema_og_tittel[rowId - prosjekttema],0)),"")</f>
        <v/>
      </c>
      <c r="AX465" s="200" t="str">
        <f>IFERROR(INDEX($T$13:$T$76,MATCH('backend (Ikke rør)'!$AD465,$Q$13:$Q$76,0)),"")</f>
        <v>Måloppnåelse (antall ansatte)</v>
      </c>
      <c r="AY465" s="200">
        <f>IFERROR(INDEX($U$13:$U$76,MATCH('backend (Ikke rør)'!$AD465,$Q$13:$Q$76,0)),"")</f>
        <v>0</v>
      </c>
      <c r="AZ465" s="200">
        <f>IFERROR(INDEX($V$13:$V$76,MATCH('backend (Ikke rør)'!$AD465,$Q$13:$Q$76,0)),"")</f>
        <v>0</v>
      </c>
      <c r="BA465" s="183">
        <f>IFERROR(INDEX($V$79:$V$107,MATCH('backend (Ikke rør)'!$AD465,$Q$79:$Q$107,0)),"")</f>
        <v>0</v>
      </c>
      <c r="BB465" s="183">
        <f>IFERROR(INDEX($W$79:$W$107,MATCH('backend (Ikke rør)'!$AD465,$Q$79:$Q$107,0)),"")</f>
        <v>0</v>
      </c>
      <c r="BC465" s="188" t="b">
        <f t="shared" si="8"/>
        <v>0</v>
      </c>
    </row>
    <row r="466" spans="26:55" x14ac:dyDescent="0.25">
      <c r="Z466" s="186">
        <v>483</v>
      </c>
      <c r="AA466" s="191"/>
      <c r="AB466" s="191"/>
      <c r="AC466" s="191"/>
      <c r="AD466" s="191"/>
      <c r="AE466" s="191"/>
      <c r="AF466" s="191"/>
      <c r="AG466" s="191"/>
      <c r="AH466" s="191"/>
      <c r="AI466" s="191"/>
      <c r="AJ466" s="191"/>
      <c r="AK466" s="191"/>
      <c r="AL466" s="191"/>
      <c r="AM466" s="191"/>
      <c r="AN466" s="191"/>
      <c r="AO466" s="191"/>
      <c r="AP466" s="191"/>
      <c r="AQ466" s="191"/>
      <c r="AR466" s="191"/>
      <c r="AS466" s="191"/>
      <c r="AT466" s="191"/>
      <c r="AU466" s="191"/>
      <c r="AV466" s="183" t="str">
        <f>IFERROR(INDEX(prosjekttema_og_tittel[tema inngår i prosjektsøknad],MATCH(AD466,prosjekttema_og_tittel[rowId - prosjekttema],0)),"")</f>
        <v/>
      </c>
      <c r="AW466" s="183" t="str">
        <f>IFERROR(INDEX(prosjekttema_og_tittel[prosjekttema inngår i prosjektsøknad som har fått innvilgede midler],MATCH(AD466,prosjekttema_og_tittel[rowId - prosjekttema],0)),"")</f>
        <v/>
      </c>
      <c r="AX466" s="200" t="str">
        <f>IFERROR(INDEX($T$13:$T$76,MATCH('backend (Ikke rør)'!$AD466,$Q$13:$Q$76,0)),"")</f>
        <v>Måloppnåelse (antall ansatte)</v>
      </c>
      <c r="AY466" s="200">
        <f>IFERROR(INDEX($U$13:$U$76,MATCH('backend (Ikke rør)'!$AD466,$Q$13:$Q$76,0)),"")</f>
        <v>0</v>
      </c>
      <c r="AZ466" s="200">
        <f>IFERROR(INDEX($V$13:$V$76,MATCH('backend (Ikke rør)'!$AD466,$Q$13:$Q$76,0)),"")</f>
        <v>0</v>
      </c>
      <c r="BA466" s="183">
        <f>IFERROR(INDEX($V$79:$V$107,MATCH('backend (Ikke rør)'!$AD466,$Q$79:$Q$107,0)),"")</f>
        <v>0</v>
      </c>
      <c r="BB466" s="183">
        <f>IFERROR(INDEX($W$79:$W$107,MATCH('backend (Ikke rør)'!$AD466,$Q$79:$Q$107,0)),"")</f>
        <v>0</v>
      </c>
      <c r="BC466" s="188" t="b">
        <f t="shared" si="8"/>
        <v>0</v>
      </c>
    </row>
    <row r="467" spans="26:55" x14ac:dyDescent="0.25">
      <c r="Z467" s="186">
        <v>484</v>
      </c>
      <c r="AA467" s="191"/>
      <c r="AB467" s="191"/>
      <c r="AC467" s="191"/>
      <c r="AD467" s="191"/>
      <c r="AE467" s="191"/>
      <c r="AF467" s="191"/>
      <c r="AG467" s="191"/>
      <c r="AH467" s="191"/>
      <c r="AI467" s="191"/>
      <c r="AJ467" s="191"/>
      <c r="AK467" s="191"/>
      <c r="AL467" s="191"/>
      <c r="AM467" s="191"/>
      <c r="AN467" s="191"/>
      <c r="AO467" s="191"/>
      <c r="AP467" s="191"/>
      <c r="AQ467" s="191"/>
      <c r="AR467" s="191"/>
      <c r="AS467" s="191"/>
      <c r="AT467" s="191"/>
      <c r="AU467" s="191"/>
      <c r="AV467" s="183" t="str">
        <f>IFERROR(INDEX(prosjekttema_og_tittel[tema inngår i prosjektsøknad],MATCH(AD467,prosjekttema_og_tittel[rowId - prosjekttema],0)),"")</f>
        <v/>
      </c>
      <c r="AW467" s="183" t="str">
        <f>IFERROR(INDEX(prosjekttema_og_tittel[prosjekttema inngår i prosjektsøknad som har fått innvilgede midler],MATCH(AD467,prosjekttema_og_tittel[rowId - prosjekttema],0)),"")</f>
        <v/>
      </c>
      <c r="AX467" s="200" t="str">
        <f>IFERROR(INDEX($T$13:$T$76,MATCH('backend (Ikke rør)'!$AD467,$Q$13:$Q$76,0)),"")</f>
        <v>Måloppnåelse (antall ansatte)</v>
      </c>
      <c r="AY467" s="200">
        <f>IFERROR(INDEX($U$13:$U$76,MATCH('backend (Ikke rør)'!$AD467,$Q$13:$Q$76,0)),"")</f>
        <v>0</v>
      </c>
      <c r="AZ467" s="200">
        <f>IFERROR(INDEX($V$13:$V$76,MATCH('backend (Ikke rør)'!$AD467,$Q$13:$Q$76,0)),"")</f>
        <v>0</v>
      </c>
      <c r="BA467" s="183">
        <f>IFERROR(INDEX($V$79:$V$107,MATCH('backend (Ikke rør)'!$AD467,$Q$79:$Q$107,0)),"")</f>
        <v>0</v>
      </c>
      <c r="BB467" s="183">
        <f>IFERROR(INDEX($W$79:$W$107,MATCH('backend (Ikke rør)'!$AD467,$Q$79:$Q$107,0)),"")</f>
        <v>0</v>
      </c>
      <c r="BC467" s="188" t="b">
        <f t="shared" si="8"/>
        <v>0</v>
      </c>
    </row>
    <row r="468" spans="26:55" x14ac:dyDescent="0.25">
      <c r="Z468" s="186">
        <v>485</v>
      </c>
      <c r="AA468" s="191"/>
      <c r="AB468" s="191"/>
      <c r="AC468" s="191"/>
      <c r="AD468" s="191"/>
      <c r="AE468" s="191"/>
      <c r="AF468" s="191"/>
      <c r="AG468" s="191"/>
      <c r="AH468" s="191"/>
      <c r="AI468" s="191"/>
      <c r="AJ468" s="191"/>
      <c r="AK468" s="191"/>
      <c r="AL468" s="191"/>
      <c r="AM468" s="191"/>
      <c r="AN468" s="191"/>
      <c r="AO468" s="191"/>
      <c r="AP468" s="191"/>
      <c r="AQ468" s="191"/>
      <c r="AR468" s="191"/>
      <c r="AS468" s="191"/>
      <c r="AT468" s="191"/>
      <c r="AU468" s="191"/>
      <c r="AV468" s="183" t="str">
        <f>IFERROR(INDEX(prosjekttema_og_tittel[tema inngår i prosjektsøknad],MATCH(AD468,prosjekttema_og_tittel[rowId - prosjekttema],0)),"")</f>
        <v/>
      </c>
      <c r="AW468" s="183" t="str">
        <f>IFERROR(INDEX(prosjekttema_og_tittel[prosjekttema inngår i prosjektsøknad som har fått innvilgede midler],MATCH(AD468,prosjekttema_og_tittel[rowId - prosjekttema],0)),"")</f>
        <v/>
      </c>
      <c r="AX468" s="200" t="str">
        <f>IFERROR(INDEX($T$13:$T$76,MATCH('backend (Ikke rør)'!$AD468,$Q$13:$Q$76,0)),"")</f>
        <v>Måloppnåelse (antall ansatte)</v>
      </c>
      <c r="AY468" s="200">
        <f>IFERROR(INDEX($U$13:$U$76,MATCH('backend (Ikke rør)'!$AD468,$Q$13:$Q$76,0)),"")</f>
        <v>0</v>
      </c>
      <c r="AZ468" s="200">
        <f>IFERROR(INDEX($V$13:$V$76,MATCH('backend (Ikke rør)'!$AD468,$Q$13:$Q$76,0)),"")</f>
        <v>0</v>
      </c>
      <c r="BA468" s="183">
        <f>IFERROR(INDEX($V$79:$V$107,MATCH('backend (Ikke rør)'!$AD468,$Q$79:$Q$107,0)),"")</f>
        <v>0</v>
      </c>
      <c r="BB468" s="183">
        <f>IFERROR(INDEX($W$79:$W$107,MATCH('backend (Ikke rør)'!$AD468,$Q$79:$Q$107,0)),"")</f>
        <v>0</v>
      </c>
      <c r="BC468" s="188" t="b">
        <f t="shared" si="8"/>
        <v>0</v>
      </c>
    </row>
    <row r="469" spans="26:55" x14ac:dyDescent="0.25">
      <c r="Z469" s="186">
        <v>486</v>
      </c>
      <c r="AA469" s="191"/>
      <c r="AB469" s="191"/>
      <c r="AC469" s="191"/>
      <c r="AD469" s="191"/>
      <c r="AE469" s="191"/>
      <c r="AF469" s="191"/>
      <c r="AG469" s="191"/>
      <c r="AH469" s="191"/>
      <c r="AI469" s="191"/>
      <c r="AJ469" s="191"/>
      <c r="AK469" s="191"/>
      <c r="AL469" s="191"/>
      <c r="AM469" s="191"/>
      <c r="AN469" s="191"/>
      <c r="AO469" s="191"/>
      <c r="AP469" s="191"/>
      <c r="AQ469" s="191"/>
      <c r="AR469" s="191"/>
      <c r="AS469" s="191"/>
      <c r="AT469" s="191"/>
      <c r="AU469" s="191"/>
      <c r="AV469" s="183" t="str">
        <f>IFERROR(INDEX(prosjekttema_og_tittel[tema inngår i prosjektsøknad],MATCH(AD469,prosjekttema_og_tittel[rowId - prosjekttema],0)),"")</f>
        <v/>
      </c>
      <c r="AW469" s="183" t="str">
        <f>IFERROR(INDEX(prosjekttema_og_tittel[prosjekttema inngår i prosjektsøknad som har fått innvilgede midler],MATCH(AD469,prosjekttema_og_tittel[rowId - prosjekttema],0)),"")</f>
        <v/>
      </c>
      <c r="AX469" s="200" t="str">
        <f>IFERROR(INDEX($T$13:$T$76,MATCH('backend (Ikke rør)'!$AD469,$Q$13:$Q$76,0)),"")</f>
        <v>Måloppnåelse (antall ansatte)</v>
      </c>
      <c r="AY469" s="200">
        <f>IFERROR(INDEX($U$13:$U$76,MATCH('backend (Ikke rør)'!$AD469,$Q$13:$Q$76,0)),"")</f>
        <v>0</v>
      </c>
      <c r="AZ469" s="200">
        <f>IFERROR(INDEX($V$13:$V$76,MATCH('backend (Ikke rør)'!$AD469,$Q$13:$Q$76,0)),"")</f>
        <v>0</v>
      </c>
      <c r="BA469" s="183">
        <f>IFERROR(INDEX($V$79:$V$107,MATCH('backend (Ikke rør)'!$AD469,$Q$79:$Q$107,0)),"")</f>
        <v>0</v>
      </c>
      <c r="BB469" s="183">
        <f>IFERROR(INDEX($W$79:$W$107,MATCH('backend (Ikke rør)'!$AD469,$Q$79:$Q$107,0)),"")</f>
        <v>0</v>
      </c>
      <c r="BC469" s="188" t="b">
        <f t="shared" si="8"/>
        <v>0</v>
      </c>
    </row>
    <row r="470" spans="26:55" x14ac:dyDescent="0.25">
      <c r="Z470" s="186">
        <v>487</v>
      </c>
      <c r="AA470" s="191"/>
      <c r="AB470" s="191"/>
      <c r="AC470" s="191"/>
      <c r="AD470" s="191"/>
      <c r="AE470" s="191"/>
      <c r="AF470" s="191"/>
      <c r="AG470" s="191"/>
      <c r="AH470" s="191"/>
      <c r="AI470" s="191"/>
      <c r="AJ470" s="191"/>
      <c r="AK470" s="191"/>
      <c r="AL470" s="191"/>
      <c r="AM470" s="191"/>
      <c r="AN470" s="191"/>
      <c r="AO470" s="191"/>
      <c r="AP470" s="191"/>
      <c r="AQ470" s="191"/>
      <c r="AR470" s="191"/>
      <c r="AS470" s="191"/>
      <c r="AT470" s="191"/>
      <c r="AU470" s="191"/>
      <c r="AV470" s="183" t="str">
        <f>IFERROR(INDEX(prosjekttema_og_tittel[tema inngår i prosjektsøknad],MATCH(AD470,prosjekttema_og_tittel[rowId - prosjekttema],0)),"")</f>
        <v/>
      </c>
      <c r="AW470" s="183" t="str">
        <f>IFERROR(INDEX(prosjekttema_og_tittel[prosjekttema inngår i prosjektsøknad som har fått innvilgede midler],MATCH(AD470,prosjekttema_og_tittel[rowId - prosjekttema],0)),"")</f>
        <v/>
      </c>
      <c r="AX470" s="200" t="str">
        <f>IFERROR(INDEX($T$13:$T$76,MATCH('backend (Ikke rør)'!$AD470,$Q$13:$Q$76,0)),"")</f>
        <v>Måloppnåelse (antall ansatte)</v>
      </c>
      <c r="AY470" s="200">
        <f>IFERROR(INDEX($U$13:$U$76,MATCH('backend (Ikke rør)'!$AD470,$Q$13:$Q$76,0)),"")</f>
        <v>0</v>
      </c>
      <c r="AZ470" s="200">
        <f>IFERROR(INDEX($V$13:$V$76,MATCH('backend (Ikke rør)'!$AD470,$Q$13:$Q$76,0)),"")</f>
        <v>0</v>
      </c>
      <c r="BA470" s="183">
        <f>IFERROR(INDEX($V$79:$V$107,MATCH('backend (Ikke rør)'!$AD470,$Q$79:$Q$107,0)),"")</f>
        <v>0</v>
      </c>
      <c r="BB470" s="183">
        <f>IFERROR(INDEX($W$79:$W$107,MATCH('backend (Ikke rør)'!$AD470,$Q$79:$Q$107,0)),"")</f>
        <v>0</v>
      </c>
      <c r="BC470" s="188" t="b">
        <f t="shared" ref="BC470:BC533" si="9">NOT(ISBLANK(AA470))</f>
        <v>0</v>
      </c>
    </row>
    <row r="471" spans="26:55" x14ac:dyDescent="0.25">
      <c r="Z471" s="186">
        <v>488</v>
      </c>
      <c r="AA471" s="191"/>
      <c r="AB471" s="191"/>
      <c r="AC471" s="191"/>
      <c r="AD471" s="191"/>
      <c r="AE471" s="191"/>
      <c r="AF471" s="191"/>
      <c r="AG471" s="191"/>
      <c r="AH471" s="191"/>
      <c r="AI471" s="191"/>
      <c r="AJ471" s="191"/>
      <c r="AK471" s="191"/>
      <c r="AL471" s="191"/>
      <c r="AM471" s="191"/>
      <c r="AN471" s="191"/>
      <c r="AO471" s="191"/>
      <c r="AP471" s="191"/>
      <c r="AQ471" s="191"/>
      <c r="AR471" s="191"/>
      <c r="AS471" s="191"/>
      <c r="AT471" s="191"/>
      <c r="AU471" s="191"/>
      <c r="AV471" s="183" t="str">
        <f>IFERROR(INDEX(prosjekttema_og_tittel[tema inngår i prosjektsøknad],MATCH(AD471,prosjekttema_og_tittel[rowId - prosjekttema],0)),"")</f>
        <v/>
      </c>
      <c r="AW471" s="183" t="str">
        <f>IFERROR(INDEX(prosjekttema_og_tittel[prosjekttema inngår i prosjektsøknad som har fått innvilgede midler],MATCH(AD471,prosjekttema_og_tittel[rowId - prosjekttema],0)),"")</f>
        <v/>
      </c>
      <c r="AX471" s="200" t="str">
        <f>IFERROR(INDEX($T$13:$T$76,MATCH('backend (Ikke rør)'!$AD471,$Q$13:$Q$76,0)),"")</f>
        <v>Måloppnåelse (antall ansatte)</v>
      </c>
      <c r="AY471" s="200">
        <f>IFERROR(INDEX($U$13:$U$76,MATCH('backend (Ikke rør)'!$AD471,$Q$13:$Q$76,0)),"")</f>
        <v>0</v>
      </c>
      <c r="AZ471" s="200">
        <f>IFERROR(INDEX($V$13:$V$76,MATCH('backend (Ikke rør)'!$AD471,$Q$13:$Q$76,0)),"")</f>
        <v>0</v>
      </c>
      <c r="BA471" s="183">
        <f>IFERROR(INDEX($V$79:$V$107,MATCH('backend (Ikke rør)'!$AD471,$Q$79:$Q$107,0)),"")</f>
        <v>0</v>
      </c>
      <c r="BB471" s="183">
        <f>IFERROR(INDEX($W$79:$W$107,MATCH('backend (Ikke rør)'!$AD471,$Q$79:$Q$107,0)),"")</f>
        <v>0</v>
      </c>
      <c r="BC471" s="188" t="b">
        <f t="shared" si="9"/>
        <v>0</v>
      </c>
    </row>
    <row r="472" spans="26:55" x14ac:dyDescent="0.25">
      <c r="Z472" s="186">
        <v>489</v>
      </c>
      <c r="AA472" s="191"/>
      <c r="AB472" s="191"/>
      <c r="AC472" s="191"/>
      <c r="AD472" s="191"/>
      <c r="AE472" s="191"/>
      <c r="AF472" s="191"/>
      <c r="AG472" s="191"/>
      <c r="AH472" s="191"/>
      <c r="AI472" s="191"/>
      <c r="AJ472" s="191"/>
      <c r="AK472" s="191"/>
      <c r="AL472" s="191"/>
      <c r="AM472" s="191"/>
      <c r="AN472" s="191"/>
      <c r="AO472" s="191"/>
      <c r="AP472" s="191"/>
      <c r="AQ472" s="191"/>
      <c r="AR472" s="191"/>
      <c r="AS472" s="191"/>
      <c r="AT472" s="191"/>
      <c r="AU472" s="191"/>
      <c r="AV472" s="183" t="str">
        <f>IFERROR(INDEX(prosjekttema_og_tittel[tema inngår i prosjektsøknad],MATCH(AD472,prosjekttema_og_tittel[rowId - prosjekttema],0)),"")</f>
        <v/>
      </c>
      <c r="AW472" s="183" t="str">
        <f>IFERROR(INDEX(prosjekttema_og_tittel[prosjekttema inngår i prosjektsøknad som har fått innvilgede midler],MATCH(AD472,prosjekttema_og_tittel[rowId - prosjekttema],0)),"")</f>
        <v/>
      </c>
      <c r="AX472" s="200" t="str">
        <f>IFERROR(INDEX($T$13:$T$76,MATCH('backend (Ikke rør)'!$AD472,$Q$13:$Q$76,0)),"")</f>
        <v>Måloppnåelse (antall ansatte)</v>
      </c>
      <c r="AY472" s="200">
        <f>IFERROR(INDEX($U$13:$U$76,MATCH('backend (Ikke rør)'!$AD472,$Q$13:$Q$76,0)),"")</f>
        <v>0</v>
      </c>
      <c r="AZ472" s="200">
        <f>IFERROR(INDEX($V$13:$V$76,MATCH('backend (Ikke rør)'!$AD472,$Q$13:$Q$76,0)),"")</f>
        <v>0</v>
      </c>
      <c r="BA472" s="183">
        <f>IFERROR(INDEX($V$79:$V$107,MATCH('backend (Ikke rør)'!$AD472,$Q$79:$Q$107,0)),"")</f>
        <v>0</v>
      </c>
      <c r="BB472" s="183">
        <f>IFERROR(INDEX($W$79:$W$107,MATCH('backend (Ikke rør)'!$AD472,$Q$79:$Q$107,0)),"")</f>
        <v>0</v>
      </c>
      <c r="BC472" s="188" t="b">
        <f t="shared" si="9"/>
        <v>0</v>
      </c>
    </row>
    <row r="473" spans="26:55" x14ac:dyDescent="0.25">
      <c r="Z473" s="186">
        <v>490</v>
      </c>
      <c r="AA473" s="191"/>
      <c r="AB473" s="191"/>
      <c r="AC473" s="191"/>
      <c r="AD473" s="191"/>
      <c r="AE473" s="191"/>
      <c r="AF473" s="191"/>
      <c r="AG473" s="191"/>
      <c r="AH473" s="191"/>
      <c r="AI473" s="191"/>
      <c r="AJ473" s="191"/>
      <c r="AK473" s="191"/>
      <c r="AL473" s="191"/>
      <c r="AM473" s="191"/>
      <c r="AN473" s="191"/>
      <c r="AO473" s="191"/>
      <c r="AP473" s="191"/>
      <c r="AQ473" s="191"/>
      <c r="AR473" s="191"/>
      <c r="AS473" s="191"/>
      <c r="AT473" s="191"/>
      <c r="AU473" s="191"/>
      <c r="AV473" s="183" t="str">
        <f>IFERROR(INDEX(prosjekttema_og_tittel[tema inngår i prosjektsøknad],MATCH(AD473,prosjekttema_og_tittel[rowId - prosjekttema],0)),"")</f>
        <v/>
      </c>
      <c r="AW473" s="183" t="str">
        <f>IFERROR(INDEX(prosjekttema_og_tittel[prosjekttema inngår i prosjektsøknad som har fått innvilgede midler],MATCH(AD473,prosjekttema_og_tittel[rowId - prosjekttema],0)),"")</f>
        <v/>
      </c>
      <c r="AX473" s="200" t="str">
        <f>IFERROR(INDEX($T$13:$T$76,MATCH('backend (Ikke rør)'!$AD473,$Q$13:$Q$76,0)),"")</f>
        <v>Måloppnåelse (antall ansatte)</v>
      </c>
      <c r="AY473" s="200">
        <f>IFERROR(INDEX($U$13:$U$76,MATCH('backend (Ikke rør)'!$AD473,$Q$13:$Q$76,0)),"")</f>
        <v>0</v>
      </c>
      <c r="AZ473" s="200">
        <f>IFERROR(INDEX($V$13:$V$76,MATCH('backend (Ikke rør)'!$AD473,$Q$13:$Q$76,0)),"")</f>
        <v>0</v>
      </c>
      <c r="BA473" s="183">
        <f>IFERROR(INDEX($V$79:$V$107,MATCH('backend (Ikke rør)'!$AD473,$Q$79:$Q$107,0)),"")</f>
        <v>0</v>
      </c>
      <c r="BB473" s="183">
        <f>IFERROR(INDEX($W$79:$W$107,MATCH('backend (Ikke rør)'!$AD473,$Q$79:$Q$107,0)),"")</f>
        <v>0</v>
      </c>
      <c r="BC473" s="188" t="b">
        <f t="shared" si="9"/>
        <v>0</v>
      </c>
    </row>
    <row r="474" spans="26:55" x14ac:dyDescent="0.25">
      <c r="Z474" s="186">
        <v>491</v>
      </c>
      <c r="AA474" s="191"/>
      <c r="AB474" s="191"/>
      <c r="AC474" s="191"/>
      <c r="AD474" s="191"/>
      <c r="AE474" s="191"/>
      <c r="AF474" s="191"/>
      <c r="AG474" s="191"/>
      <c r="AH474" s="191"/>
      <c r="AI474" s="191"/>
      <c r="AJ474" s="191"/>
      <c r="AK474" s="191"/>
      <c r="AL474" s="191"/>
      <c r="AM474" s="191"/>
      <c r="AN474" s="191"/>
      <c r="AO474" s="191"/>
      <c r="AP474" s="191"/>
      <c r="AQ474" s="191"/>
      <c r="AR474" s="191"/>
      <c r="AS474" s="191"/>
      <c r="AT474" s="191"/>
      <c r="AU474" s="191"/>
      <c r="AV474" s="183" t="str">
        <f>IFERROR(INDEX(prosjekttema_og_tittel[tema inngår i prosjektsøknad],MATCH(AD474,prosjekttema_og_tittel[rowId - prosjekttema],0)),"")</f>
        <v/>
      </c>
      <c r="AW474" s="183" t="str">
        <f>IFERROR(INDEX(prosjekttema_og_tittel[prosjekttema inngår i prosjektsøknad som har fått innvilgede midler],MATCH(AD474,prosjekttema_og_tittel[rowId - prosjekttema],0)),"")</f>
        <v/>
      </c>
      <c r="AX474" s="200" t="str">
        <f>IFERROR(INDEX($T$13:$T$76,MATCH('backend (Ikke rør)'!$AD474,$Q$13:$Q$76,0)),"")</f>
        <v>Måloppnåelse (antall ansatte)</v>
      </c>
      <c r="AY474" s="200">
        <f>IFERROR(INDEX($U$13:$U$76,MATCH('backend (Ikke rør)'!$AD474,$Q$13:$Q$76,0)),"")</f>
        <v>0</v>
      </c>
      <c r="AZ474" s="200">
        <f>IFERROR(INDEX($V$13:$V$76,MATCH('backend (Ikke rør)'!$AD474,$Q$13:$Q$76,0)),"")</f>
        <v>0</v>
      </c>
      <c r="BA474" s="183">
        <f>IFERROR(INDEX($V$79:$V$107,MATCH('backend (Ikke rør)'!$AD474,$Q$79:$Q$107,0)),"")</f>
        <v>0</v>
      </c>
      <c r="BB474" s="183">
        <f>IFERROR(INDEX($W$79:$W$107,MATCH('backend (Ikke rør)'!$AD474,$Q$79:$Q$107,0)),"")</f>
        <v>0</v>
      </c>
      <c r="BC474" s="188" t="b">
        <f t="shared" si="9"/>
        <v>0</v>
      </c>
    </row>
    <row r="475" spans="26:55" x14ac:dyDescent="0.25">
      <c r="Z475" s="186">
        <v>492</v>
      </c>
      <c r="AA475" s="191"/>
      <c r="AB475" s="191"/>
      <c r="AC475" s="191"/>
      <c r="AD475" s="191"/>
      <c r="AE475" s="191"/>
      <c r="AF475" s="191"/>
      <c r="AG475" s="191"/>
      <c r="AH475" s="191"/>
      <c r="AI475" s="191"/>
      <c r="AJ475" s="191"/>
      <c r="AK475" s="191"/>
      <c r="AL475" s="191"/>
      <c r="AM475" s="191"/>
      <c r="AN475" s="191"/>
      <c r="AO475" s="191"/>
      <c r="AP475" s="191"/>
      <c r="AQ475" s="191"/>
      <c r="AR475" s="191"/>
      <c r="AS475" s="191"/>
      <c r="AT475" s="191"/>
      <c r="AU475" s="191"/>
      <c r="AV475" s="183" t="str">
        <f>IFERROR(INDEX(prosjekttema_og_tittel[tema inngår i prosjektsøknad],MATCH(AD475,prosjekttema_og_tittel[rowId - prosjekttema],0)),"")</f>
        <v/>
      </c>
      <c r="AW475" s="183" t="str">
        <f>IFERROR(INDEX(prosjekttema_og_tittel[prosjekttema inngår i prosjektsøknad som har fått innvilgede midler],MATCH(AD475,prosjekttema_og_tittel[rowId - prosjekttema],0)),"")</f>
        <v/>
      </c>
      <c r="AX475" s="200" t="str">
        <f>IFERROR(INDEX($T$13:$T$76,MATCH('backend (Ikke rør)'!$AD475,$Q$13:$Q$76,0)),"")</f>
        <v>Måloppnåelse (antall ansatte)</v>
      </c>
      <c r="AY475" s="200">
        <f>IFERROR(INDEX($U$13:$U$76,MATCH('backend (Ikke rør)'!$AD475,$Q$13:$Q$76,0)),"")</f>
        <v>0</v>
      </c>
      <c r="AZ475" s="200">
        <f>IFERROR(INDEX($V$13:$V$76,MATCH('backend (Ikke rør)'!$AD475,$Q$13:$Q$76,0)),"")</f>
        <v>0</v>
      </c>
      <c r="BA475" s="183">
        <f>IFERROR(INDEX($V$79:$V$107,MATCH('backend (Ikke rør)'!$AD475,$Q$79:$Q$107,0)),"")</f>
        <v>0</v>
      </c>
      <c r="BB475" s="183">
        <f>IFERROR(INDEX($W$79:$W$107,MATCH('backend (Ikke rør)'!$AD475,$Q$79:$Q$107,0)),"")</f>
        <v>0</v>
      </c>
      <c r="BC475" s="188" t="b">
        <f t="shared" si="9"/>
        <v>0</v>
      </c>
    </row>
    <row r="476" spans="26:55" x14ac:dyDescent="0.25">
      <c r="Z476" s="186">
        <v>493</v>
      </c>
      <c r="AA476" s="191"/>
      <c r="AB476" s="191"/>
      <c r="AC476" s="191"/>
      <c r="AD476" s="191"/>
      <c r="AE476" s="191"/>
      <c r="AF476" s="191"/>
      <c r="AG476" s="191"/>
      <c r="AH476" s="191"/>
      <c r="AI476" s="191"/>
      <c r="AJ476" s="191"/>
      <c r="AK476" s="191"/>
      <c r="AL476" s="191"/>
      <c r="AM476" s="191"/>
      <c r="AN476" s="191"/>
      <c r="AO476" s="191"/>
      <c r="AP476" s="191"/>
      <c r="AQ476" s="191"/>
      <c r="AR476" s="191"/>
      <c r="AS476" s="191"/>
      <c r="AT476" s="191"/>
      <c r="AU476" s="191"/>
      <c r="AV476" s="183" t="str">
        <f>IFERROR(INDEX(prosjekttema_og_tittel[tema inngår i prosjektsøknad],MATCH(AD476,prosjekttema_og_tittel[rowId - prosjekttema],0)),"")</f>
        <v/>
      </c>
      <c r="AW476" s="183" t="str">
        <f>IFERROR(INDEX(prosjekttema_og_tittel[prosjekttema inngår i prosjektsøknad som har fått innvilgede midler],MATCH(AD476,prosjekttema_og_tittel[rowId - prosjekttema],0)),"")</f>
        <v/>
      </c>
      <c r="AX476" s="200" t="str">
        <f>IFERROR(INDEX($T$13:$T$76,MATCH('backend (Ikke rør)'!$AD476,$Q$13:$Q$76,0)),"")</f>
        <v>Måloppnåelse (antall ansatte)</v>
      </c>
      <c r="AY476" s="200">
        <f>IFERROR(INDEX($U$13:$U$76,MATCH('backend (Ikke rør)'!$AD476,$Q$13:$Q$76,0)),"")</f>
        <v>0</v>
      </c>
      <c r="AZ476" s="200">
        <f>IFERROR(INDEX($V$13:$V$76,MATCH('backend (Ikke rør)'!$AD476,$Q$13:$Q$76,0)),"")</f>
        <v>0</v>
      </c>
      <c r="BA476" s="183">
        <f>IFERROR(INDEX($V$79:$V$107,MATCH('backend (Ikke rør)'!$AD476,$Q$79:$Q$107,0)),"")</f>
        <v>0</v>
      </c>
      <c r="BB476" s="183">
        <f>IFERROR(INDEX($W$79:$W$107,MATCH('backend (Ikke rør)'!$AD476,$Q$79:$Q$107,0)),"")</f>
        <v>0</v>
      </c>
      <c r="BC476" s="188" t="b">
        <f t="shared" si="9"/>
        <v>0</v>
      </c>
    </row>
    <row r="477" spans="26:55" x14ac:dyDescent="0.25">
      <c r="Z477" s="186">
        <v>494</v>
      </c>
      <c r="AA477" s="191"/>
      <c r="AB477" s="191"/>
      <c r="AC477" s="191"/>
      <c r="AD477" s="191"/>
      <c r="AE477" s="191"/>
      <c r="AF477" s="191"/>
      <c r="AG477" s="191"/>
      <c r="AH477" s="191"/>
      <c r="AI477" s="191"/>
      <c r="AJ477" s="191"/>
      <c r="AK477" s="191"/>
      <c r="AL477" s="191"/>
      <c r="AM477" s="191"/>
      <c r="AN477" s="191"/>
      <c r="AO477" s="191"/>
      <c r="AP477" s="191"/>
      <c r="AQ477" s="191"/>
      <c r="AR477" s="191"/>
      <c r="AS477" s="191"/>
      <c r="AT477" s="191"/>
      <c r="AU477" s="191"/>
      <c r="AV477" s="183" t="str">
        <f>IFERROR(INDEX(prosjekttema_og_tittel[tema inngår i prosjektsøknad],MATCH(AD477,prosjekttema_og_tittel[rowId - prosjekttema],0)),"")</f>
        <v/>
      </c>
      <c r="AW477" s="183" t="str">
        <f>IFERROR(INDEX(prosjekttema_og_tittel[prosjekttema inngår i prosjektsøknad som har fått innvilgede midler],MATCH(AD477,prosjekttema_og_tittel[rowId - prosjekttema],0)),"")</f>
        <v/>
      </c>
      <c r="AX477" s="200" t="str">
        <f>IFERROR(INDEX($T$13:$T$76,MATCH('backend (Ikke rør)'!$AD477,$Q$13:$Q$76,0)),"")</f>
        <v>Måloppnåelse (antall ansatte)</v>
      </c>
      <c r="AY477" s="200">
        <f>IFERROR(INDEX($U$13:$U$76,MATCH('backend (Ikke rør)'!$AD477,$Q$13:$Q$76,0)),"")</f>
        <v>0</v>
      </c>
      <c r="AZ477" s="200">
        <f>IFERROR(INDEX($V$13:$V$76,MATCH('backend (Ikke rør)'!$AD477,$Q$13:$Q$76,0)),"")</f>
        <v>0</v>
      </c>
      <c r="BA477" s="183">
        <f>IFERROR(INDEX($V$79:$V$107,MATCH('backend (Ikke rør)'!$AD477,$Q$79:$Q$107,0)),"")</f>
        <v>0</v>
      </c>
      <c r="BB477" s="183">
        <f>IFERROR(INDEX($W$79:$W$107,MATCH('backend (Ikke rør)'!$AD477,$Q$79:$Q$107,0)),"")</f>
        <v>0</v>
      </c>
      <c r="BC477" s="188" t="b">
        <f t="shared" si="9"/>
        <v>0</v>
      </c>
    </row>
    <row r="478" spans="26:55" x14ac:dyDescent="0.25">
      <c r="Z478" s="186">
        <v>495</v>
      </c>
      <c r="AA478" s="191"/>
      <c r="AB478" s="191"/>
      <c r="AC478" s="191"/>
      <c r="AD478" s="191"/>
      <c r="AE478" s="191"/>
      <c r="AF478" s="191"/>
      <c r="AG478" s="191"/>
      <c r="AH478" s="191"/>
      <c r="AI478" s="191"/>
      <c r="AJ478" s="191"/>
      <c r="AK478" s="191"/>
      <c r="AL478" s="191"/>
      <c r="AM478" s="191"/>
      <c r="AN478" s="191"/>
      <c r="AO478" s="191"/>
      <c r="AP478" s="191"/>
      <c r="AQ478" s="191"/>
      <c r="AR478" s="191"/>
      <c r="AS478" s="191"/>
      <c r="AT478" s="191"/>
      <c r="AU478" s="191"/>
      <c r="AV478" s="183" t="str">
        <f>IFERROR(INDEX(prosjekttema_og_tittel[tema inngår i prosjektsøknad],MATCH(AD478,prosjekttema_og_tittel[rowId - prosjekttema],0)),"")</f>
        <v/>
      </c>
      <c r="AW478" s="183" t="str">
        <f>IFERROR(INDEX(prosjekttema_og_tittel[prosjekttema inngår i prosjektsøknad som har fått innvilgede midler],MATCH(AD478,prosjekttema_og_tittel[rowId - prosjekttema],0)),"")</f>
        <v/>
      </c>
      <c r="AX478" s="200" t="str">
        <f>IFERROR(INDEX($T$13:$T$76,MATCH('backend (Ikke rør)'!$AD478,$Q$13:$Q$76,0)),"")</f>
        <v>Måloppnåelse (antall ansatte)</v>
      </c>
      <c r="AY478" s="200">
        <f>IFERROR(INDEX($U$13:$U$76,MATCH('backend (Ikke rør)'!$AD478,$Q$13:$Q$76,0)),"")</f>
        <v>0</v>
      </c>
      <c r="AZ478" s="200">
        <f>IFERROR(INDEX($V$13:$V$76,MATCH('backend (Ikke rør)'!$AD478,$Q$13:$Q$76,0)),"")</f>
        <v>0</v>
      </c>
      <c r="BA478" s="183">
        <f>IFERROR(INDEX($V$79:$V$107,MATCH('backend (Ikke rør)'!$AD478,$Q$79:$Q$107,0)),"")</f>
        <v>0</v>
      </c>
      <c r="BB478" s="183">
        <f>IFERROR(INDEX($W$79:$W$107,MATCH('backend (Ikke rør)'!$AD478,$Q$79:$Q$107,0)),"")</f>
        <v>0</v>
      </c>
      <c r="BC478" s="188" t="b">
        <f t="shared" si="9"/>
        <v>0</v>
      </c>
    </row>
    <row r="479" spans="26:55" x14ac:dyDescent="0.25">
      <c r="Z479" s="186">
        <v>496</v>
      </c>
      <c r="AA479" s="191"/>
      <c r="AB479" s="191"/>
      <c r="AC479" s="191"/>
      <c r="AD479" s="191"/>
      <c r="AE479" s="191"/>
      <c r="AF479" s="191"/>
      <c r="AG479" s="191"/>
      <c r="AH479" s="191"/>
      <c r="AI479" s="191"/>
      <c r="AJ479" s="191"/>
      <c r="AK479" s="191"/>
      <c r="AL479" s="191"/>
      <c r="AM479" s="191"/>
      <c r="AN479" s="191"/>
      <c r="AO479" s="191"/>
      <c r="AP479" s="191"/>
      <c r="AQ479" s="191"/>
      <c r="AR479" s="191"/>
      <c r="AS479" s="191"/>
      <c r="AT479" s="191"/>
      <c r="AU479" s="191"/>
      <c r="AV479" s="183" t="str">
        <f>IFERROR(INDEX(prosjekttema_og_tittel[tema inngår i prosjektsøknad],MATCH(AD479,prosjekttema_og_tittel[rowId - prosjekttema],0)),"")</f>
        <v/>
      </c>
      <c r="AW479" s="183" t="str">
        <f>IFERROR(INDEX(prosjekttema_og_tittel[prosjekttema inngår i prosjektsøknad som har fått innvilgede midler],MATCH(AD479,prosjekttema_og_tittel[rowId - prosjekttema],0)),"")</f>
        <v/>
      </c>
      <c r="AX479" s="200" t="str">
        <f>IFERROR(INDEX($T$13:$T$76,MATCH('backend (Ikke rør)'!$AD479,$Q$13:$Q$76,0)),"")</f>
        <v>Måloppnåelse (antall ansatte)</v>
      </c>
      <c r="AY479" s="200">
        <f>IFERROR(INDEX($U$13:$U$76,MATCH('backend (Ikke rør)'!$AD479,$Q$13:$Q$76,0)),"")</f>
        <v>0</v>
      </c>
      <c r="AZ479" s="200">
        <f>IFERROR(INDEX($V$13:$V$76,MATCH('backend (Ikke rør)'!$AD479,$Q$13:$Q$76,0)),"")</f>
        <v>0</v>
      </c>
      <c r="BA479" s="183">
        <f>IFERROR(INDEX($V$79:$V$107,MATCH('backend (Ikke rør)'!$AD479,$Q$79:$Q$107,0)),"")</f>
        <v>0</v>
      </c>
      <c r="BB479" s="183">
        <f>IFERROR(INDEX($W$79:$W$107,MATCH('backend (Ikke rør)'!$AD479,$Q$79:$Q$107,0)),"")</f>
        <v>0</v>
      </c>
      <c r="BC479" s="188" t="b">
        <f t="shared" si="9"/>
        <v>0</v>
      </c>
    </row>
    <row r="480" spans="26:55" x14ac:dyDescent="0.25">
      <c r="Z480" s="186">
        <v>497</v>
      </c>
      <c r="AA480" s="191"/>
      <c r="AB480" s="191"/>
      <c r="AC480" s="191"/>
      <c r="AD480" s="191"/>
      <c r="AE480" s="191"/>
      <c r="AF480" s="191"/>
      <c r="AG480" s="191"/>
      <c r="AH480" s="191"/>
      <c r="AI480" s="191"/>
      <c r="AJ480" s="191"/>
      <c r="AK480" s="191"/>
      <c r="AL480" s="191"/>
      <c r="AM480" s="191"/>
      <c r="AN480" s="191"/>
      <c r="AO480" s="191"/>
      <c r="AP480" s="191"/>
      <c r="AQ480" s="191"/>
      <c r="AR480" s="191"/>
      <c r="AS480" s="191"/>
      <c r="AT480" s="191"/>
      <c r="AU480" s="191"/>
      <c r="AV480" s="183" t="str">
        <f>IFERROR(INDEX(prosjekttema_og_tittel[tema inngår i prosjektsøknad],MATCH(AD480,prosjekttema_og_tittel[rowId - prosjekttema],0)),"")</f>
        <v/>
      </c>
      <c r="AW480" s="183" t="str">
        <f>IFERROR(INDEX(prosjekttema_og_tittel[prosjekttema inngår i prosjektsøknad som har fått innvilgede midler],MATCH(AD480,prosjekttema_og_tittel[rowId - prosjekttema],0)),"")</f>
        <v/>
      </c>
      <c r="AX480" s="200" t="str">
        <f>IFERROR(INDEX($T$13:$T$76,MATCH('backend (Ikke rør)'!$AD480,$Q$13:$Q$76,0)),"")</f>
        <v>Måloppnåelse (antall ansatte)</v>
      </c>
      <c r="AY480" s="200">
        <f>IFERROR(INDEX($U$13:$U$76,MATCH('backend (Ikke rør)'!$AD480,$Q$13:$Q$76,0)),"")</f>
        <v>0</v>
      </c>
      <c r="AZ480" s="200">
        <f>IFERROR(INDEX($V$13:$V$76,MATCH('backend (Ikke rør)'!$AD480,$Q$13:$Q$76,0)),"")</f>
        <v>0</v>
      </c>
      <c r="BA480" s="183">
        <f>IFERROR(INDEX($V$79:$V$107,MATCH('backend (Ikke rør)'!$AD480,$Q$79:$Q$107,0)),"")</f>
        <v>0</v>
      </c>
      <c r="BB480" s="183">
        <f>IFERROR(INDEX($W$79:$W$107,MATCH('backend (Ikke rør)'!$AD480,$Q$79:$Q$107,0)),"")</f>
        <v>0</v>
      </c>
      <c r="BC480" s="188" t="b">
        <f t="shared" si="9"/>
        <v>0</v>
      </c>
    </row>
    <row r="481" spans="26:55" x14ac:dyDescent="0.25">
      <c r="Z481" s="186">
        <v>498</v>
      </c>
      <c r="AA481" s="191"/>
      <c r="AB481" s="191"/>
      <c r="AC481" s="191"/>
      <c r="AD481" s="191"/>
      <c r="AE481" s="191"/>
      <c r="AF481" s="191"/>
      <c r="AG481" s="191"/>
      <c r="AH481" s="191"/>
      <c r="AI481" s="191"/>
      <c r="AJ481" s="191"/>
      <c r="AK481" s="191"/>
      <c r="AL481" s="191"/>
      <c r="AM481" s="191"/>
      <c r="AN481" s="191"/>
      <c r="AO481" s="191"/>
      <c r="AP481" s="191"/>
      <c r="AQ481" s="191"/>
      <c r="AR481" s="191"/>
      <c r="AS481" s="191"/>
      <c r="AT481" s="191"/>
      <c r="AU481" s="191"/>
      <c r="AV481" s="183" t="str">
        <f>IFERROR(INDEX(prosjekttema_og_tittel[tema inngår i prosjektsøknad],MATCH(AD481,prosjekttema_og_tittel[rowId - prosjekttema],0)),"")</f>
        <v/>
      </c>
      <c r="AW481" s="183" t="str">
        <f>IFERROR(INDEX(prosjekttema_og_tittel[prosjekttema inngår i prosjektsøknad som har fått innvilgede midler],MATCH(AD481,prosjekttema_og_tittel[rowId - prosjekttema],0)),"")</f>
        <v/>
      </c>
      <c r="AX481" s="200" t="str">
        <f>IFERROR(INDEX($T$13:$T$76,MATCH('backend (Ikke rør)'!$AD481,$Q$13:$Q$76,0)),"")</f>
        <v>Måloppnåelse (antall ansatte)</v>
      </c>
      <c r="AY481" s="200">
        <f>IFERROR(INDEX($U$13:$U$76,MATCH('backend (Ikke rør)'!$AD481,$Q$13:$Q$76,0)),"")</f>
        <v>0</v>
      </c>
      <c r="AZ481" s="200">
        <f>IFERROR(INDEX($V$13:$V$76,MATCH('backend (Ikke rør)'!$AD481,$Q$13:$Q$76,0)),"")</f>
        <v>0</v>
      </c>
      <c r="BA481" s="183">
        <f>IFERROR(INDEX($V$79:$V$107,MATCH('backend (Ikke rør)'!$AD481,$Q$79:$Q$107,0)),"")</f>
        <v>0</v>
      </c>
      <c r="BB481" s="183">
        <f>IFERROR(INDEX($W$79:$W$107,MATCH('backend (Ikke rør)'!$AD481,$Q$79:$Q$107,0)),"")</f>
        <v>0</v>
      </c>
      <c r="BC481" s="188" t="b">
        <f t="shared" si="9"/>
        <v>0</v>
      </c>
    </row>
    <row r="482" spans="26:55" x14ac:dyDescent="0.25">
      <c r="Z482" s="186">
        <v>499</v>
      </c>
      <c r="AA482" s="191"/>
      <c r="AB482" s="191"/>
      <c r="AC482" s="191"/>
      <c r="AD482" s="191"/>
      <c r="AE482" s="191"/>
      <c r="AF482" s="191"/>
      <c r="AG482" s="191"/>
      <c r="AH482" s="191"/>
      <c r="AI482" s="191"/>
      <c r="AJ482" s="191"/>
      <c r="AK482" s="191"/>
      <c r="AL482" s="191"/>
      <c r="AM482" s="191"/>
      <c r="AN482" s="191"/>
      <c r="AO482" s="191"/>
      <c r="AP482" s="191"/>
      <c r="AQ482" s="191"/>
      <c r="AR482" s="191"/>
      <c r="AS482" s="191"/>
      <c r="AT482" s="191"/>
      <c r="AU482" s="191"/>
      <c r="AV482" s="183" t="str">
        <f>IFERROR(INDEX(prosjekttema_og_tittel[tema inngår i prosjektsøknad],MATCH(AD482,prosjekttema_og_tittel[rowId - prosjekttema],0)),"")</f>
        <v/>
      </c>
      <c r="AW482" s="183" t="str">
        <f>IFERROR(INDEX(prosjekttema_og_tittel[prosjekttema inngår i prosjektsøknad som har fått innvilgede midler],MATCH(AD482,prosjekttema_og_tittel[rowId - prosjekttema],0)),"")</f>
        <v/>
      </c>
      <c r="AX482" s="200" t="str">
        <f>IFERROR(INDEX($T$13:$T$76,MATCH('backend (Ikke rør)'!$AD482,$Q$13:$Q$76,0)),"")</f>
        <v>Måloppnåelse (antall ansatte)</v>
      </c>
      <c r="AY482" s="200">
        <f>IFERROR(INDEX($U$13:$U$76,MATCH('backend (Ikke rør)'!$AD482,$Q$13:$Q$76,0)),"")</f>
        <v>0</v>
      </c>
      <c r="AZ482" s="200">
        <f>IFERROR(INDEX($V$13:$V$76,MATCH('backend (Ikke rør)'!$AD482,$Q$13:$Q$76,0)),"")</f>
        <v>0</v>
      </c>
      <c r="BA482" s="183">
        <f>IFERROR(INDEX($V$79:$V$107,MATCH('backend (Ikke rør)'!$AD482,$Q$79:$Q$107,0)),"")</f>
        <v>0</v>
      </c>
      <c r="BB482" s="183">
        <f>IFERROR(INDEX($W$79:$W$107,MATCH('backend (Ikke rør)'!$AD482,$Q$79:$Q$107,0)),"")</f>
        <v>0</v>
      </c>
      <c r="BC482" s="188" t="b">
        <f t="shared" si="9"/>
        <v>0</v>
      </c>
    </row>
    <row r="483" spans="26:55" x14ac:dyDescent="0.25">
      <c r="Z483" s="186">
        <v>500</v>
      </c>
      <c r="AA483" s="191"/>
      <c r="AB483" s="191"/>
      <c r="AC483" s="191"/>
      <c r="AD483" s="191"/>
      <c r="AE483" s="191"/>
      <c r="AF483" s="191"/>
      <c r="AG483" s="191"/>
      <c r="AH483" s="191"/>
      <c r="AI483" s="191"/>
      <c r="AJ483" s="191"/>
      <c r="AK483" s="191"/>
      <c r="AL483" s="191"/>
      <c r="AM483" s="191"/>
      <c r="AN483" s="191"/>
      <c r="AO483" s="191"/>
      <c r="AP483" s="191"/>
      <c r="AQ483" s="191"/>
      <c r="AR483" s="191"/>
      <c r="AS483" s="191"/>
      <c r="AT483" s="191"/>
      <c r="AU483" s="191"/>
      <c r="AV483" s="183" t="str">
        <f>IFERROR(INDEX(prosjekttema_og_tittel[tema inngår i prosjektsøknad],MATCH(AD483,prosjekttema_og_tittel[rowId - prosjekttema],0)),"")</f>
        <v/>
      </c>
      <c r="AW483" s="183" t="str">
        <f>IFERROR(INDEX(prosjekttema_og_tittel[prosjekttema inngår i prosjektsøknad som har fått innvilgede midler],MATCH(AD483,prosjekttema_og_tittel[rowId - prosjekttema],0)),"")</f>
        <v/>
      </c>
      <c r="AX483" s="200" t="str">
        <f>IFERROR(INDEX($T$13:$T$76,MATCH('backend (Ikke rør)'!$AD483,$Q$13:$Q$76,0)),"")</f>
        <v>Måloppnåelse (antall ansatte)</v>
      </c>
      <c r="AY483" s="200">
        <f>IFERROR(INDEX($U$13:$U$76,MATCH('backend (Ikke rør)'!$AD483,$Q$13:$Q$76,0)),"")</f>
        <v>0</v>
      </c>
      <c r="AZ483" s="200">
        <f>IFERROR(INDEX($V$13:$V$76,MATCH('backend (Ikke rør)'!$AD483,$Q$13:$Q$76,0)),"")</f>
        <v>0</v>
      </c>
      <c r="BA483" s="183">
        <f>IFERROR(INDEX($V$79:$V$107,MATCH('backend (Ikke rør)'!$AD483,$Q$79:$Q$107,0)),"")</f>
        <v>0</v>
      </c>
      <c r="BB483" s="183">
        <f>IFERROR(INDEX($W$79:$W$107,MATCH('backend (Ikke rør)'!$AD483,$Q$79:$Q$107,0)),"")</f>
        <v>0</v>
      </c>
      <c r="BC483" s="188" t="b">
        <f t="shared" si="9"/>
        <v>0</v>
      </c>
    </row>
    <row r="484" spans="26:55" x14ac:dyDescent="0.25">
      <c r="Z484" s="186">
        <v>501</v>
      </c>
      <c r="AA484" s="191"/>
      <c r="AB484" s="191"/>
      <c r="AC484" s="191"/>
      <c r="AD484" s="191"/>
      <c r="AE484" s="191"/>
      <c r="AF484" s="191"/>
      <c r="AG484" s="191"/>
      <c r="AH484" s="191"/>
      <c r="AI484" s="191"/>
      <c r="AJ484" s="191"/>
      <c r="AK484" s="191"/>
      <c r="AL484" s="191"/>
      <c r="AM484" s="191"/>
      <c r="AN484" s="191"/>
      <c r="AO484" s="191"/>
      <c r="AP484" s="191"/>
      <c r="AQ484" s="191"/>
      <c r="AR484" s="191"/>
      <c r="AS484" s="191"/>
      <c r="AT484" s="191"/>
      <c r="AU484" s="191"/>
      <c r="AV484" s="183" t="str">
        <f>IFERROR(INDEX(prosjekttema_og_tittel[tema inngår i prosjektsøknad],MATCH(AD484,prosjekttema_og_tittel[rowId - prosjekttema],0)),"")</f>
        <v/>
      </c>
      <c r="AW484" s="183" t="str">
        <f>IFERROR(INDEX(prosjekttema_og_tittel[prosjekttema inngår i prosjektsøknad som har fått innvilgede midler],MATCH(AD484,prosjekttema_og_tittel[rowId - prosjekttema],0)),"")</f>
        <v/>
      </c>
      <c r="AX484" s="200" t="str">
        <f>IFERROR(INDEX($T$13:$T$76,MATCH('backend (Ikke rør)'!$AD484,$Q$13:$Q$76,0)),"")</f>
        <v>Måloppnåelse (antall ansatte)</v>
      </c>
      <c r="AY484" s="200">
        <f>IFERROR(INDEX($U$13:$U$76,MATCH('backend (Ikke rør)'!$AD484,$Q$13:$Q$76,0)),"")</f>
        <v>0</v>
      </c>
      <c r="AZ484" s="200">
        <f>IFERROR(INDEX($V$13:$V$76,MATCH('backend (Ikke rør)'!$AD484,$Q$13:$Q$76,0)),"")</f>
        <v>0</v>
      </c>
      <c r="BA484" s="183">
        <f>IFERROR(INDEX($V$79:$V$107,MATCH('backend (Ikke rør)'!$AD484,$Q$79:$Q$107,0)),"")</f>
        <v>0</v>
      </c>
      <c r="BB484" s="183">
        <f>IFERROR(INDEX($W$79:$W$107,MATCH('backend (Ikke rør)'!$AD484,$Q$79:$Q$107,0)),"")</f>
        <v>0</v>
      </c>
      <c r="BC484" s="188" t="b">
        <f t="shared" si="9"/>
        <v>0</v>
      </c>
    </row>
    <row r="485" spans="26:55" x14ac:dyDescent="0.25">
      <c r="Z485" s="186">
        <v>502</v>
      </c>
      <c r="AA485" s="191"/>
      <c r="AB485" s="191"/>
      <c r="AC485" s="191"/>
      <c r="AD485" s="191"/>
      <c r="AE485" s="191"/>
      <c r="AF485" s="191"/>
      <c r="AG485" s="191"/>
      <c r="AH485" s="191"/>
      <c r="AI485" s="191"/>
      <c r="AJ485" s="191"/>
      <c r="AK485" s="191"/>
      <c r="AL485" s="191"/>
      <c r="AM485" s="191"/>
      <c r="AN485" s="191"/>
      <c r="AO485" s="191"/>
      <c r="AP485" s="191"/>
      <c r="AQ485" s="191"/>
      <c r="AR485" s="191"/>
      <c r="AS485" s="191"/>
      <c r="AT485" s="191"/>
      <c r="AU485" s="191"/>
      <c r="AV485" s="183" t="str">
        <f>IFERROR(INDEX(prosjekttema_og_tittel[tema inngår i prosjektsøknad],MATCH(AD485,prosjekttema_og_tittel[rowId - prosjekttema],0)),"")</f>
        <v/>
      </c>
      <c r="AW485" s="183" t="str">
        <f>IFERROR(INDEX(prosjekttema_og_tittel[prosjekttema inngår i prosjektsøknad som har fått innvilgede midler],MATCH(AD485,prosjekttema_og_tittel[rowId - prosjekttema],0)),"")</f>
        <v/>
      </c>
      <c r="AX485" s="200" t="str">
        <f>IFERROR(INDEX($T$13:$T$76,MATCH('backend (Ikke rør)'!$AD485,$Q$13:$Q$76,0)),"")</f>
        <v>Måloppnåelse (antall ansatte)</v>
      </c>
      <c r="AY485" s="200">
        <f>IFERROR(INDEX($U$13:$U$76,MATCH('backend (Ikke rør)'!$AD485,$Q$13:$Q$76,0)),"")</f>
        <v>0</v>
      </c>
      <c r="AZ485" s="200">
        <f>IFERROR(INDEX($V$13:$V$76,MATCH('backend (Ikke rør)'!$AD485,$Q$13:$Q$76,0)),"")</f>
        <v>0</v>
      </c>
      <c r="BA485" s="183">
        <f>IFERROR(INDEX($V$79:$V$107,MATCH('backend (Ikke rør)'!$AD485,$Q$79:$Q$107,0)),"")</f>
        <v>0</v>
      </c>
      <c r="BB485" s="183">
        <f>IFERROR(INDEX($W$79:$W$107,MATCH('backend (Ikke rør)'!$AD485,$Q$79:$Q$107,0)),"")</f>
        <v>0</v>
      </c>
      <c r="BC485" s="188" t="b">
        <f t="shared" si="9"/>
        <v>0</v>
      </c>
    </row>
    <row r="486" spans="26:55" x14ac:dyDescent="0.25">
      <c r="Z486" s="186">
        <v>503</v>
      </c>
      <c r="AA486" s="191"/>
      <c r="AB486" s="191"/>
      <c r="AC486" s="191"/>
      <c r="AD486" s="191"/>
      <c r="AE486" s="191"/>
      <c r="AF486" s="191"/>
      <c r="AG486" s="191"/>
      <c r="AH486" s="191"/>
      <c r="AI486" s="191"/>
      <c r="AJ486" s="191"/>
      <c r="AK486" s="191"/>
      <c r="AL486" s="191"/>
      <c r="AM486" s="191"/>
      <c r="AN486" s="191"/>
      <c r="AO486" s="191"/>
      <c r="AP486" s="191"/>
      <c r="AQ486" s="191"/>
      <c r="AR486" s="191"/>
      <c r="AS486" s="191"/>
      <c r="AT486" s="191"/>
      <c r="AU486" s="191"/>
      <c r="AV486" s="183" t="str">
        <f>IFERROR(INDEX(prosjekttema_og_tittel[tema inngår i prosjektsøknad],MATCH(AD486,prosjekttema_og_tittel[rowId - prosjekttema],0)),"")</f>
        <v/>
      </c>
      <c r="AW486" s="183" t="str">
        <f>IFERROR(INDEX(prosjekttema_og_tittel[prosjekttema inngår i prosjektsøknad som har fått innvilgede midler],MATCH(AD486,prosjekttema_og_tittel[rowId - prosjekttema],0)),"")</f>
        <v/>
      </c>
      <c r="AX486" s="200" t="str">
        <f>IFERROR(INDEX($T$13:$T$76,MATCH('backend (Ikke rør)'!$AD486,$Q$13:$Q$76,0)),"")</f>
        <v>Måloppnåelse (antall ansatte)</v>
      </c>
      <c r="AY486" s="200">
        <f>IFERROR(INDEX($U$13:$U$76,MATCH('backend (Ikke rør)'!$AD486,$Q$13:$Q$76,0)),"")</f>
        <v>0</v>
      </c>
      <c r="AZ486" s="200">
        <f>IFERROR(INDEX($V$13:$V$76,MATCH('backend (Ikke rør)'!$AD486,$Q$13:$Q$76,0)),"")</f>
        <v>0</v>
      </c>
      <c r="BA486" s="183">
        <f>IFERROR(INDEX($V$79:$V$107,MATCH('backend (Ikke rør)'!$AD486,$Q$79:$Q$107,0)),"")</f>
        <v>0</v>
      </c>
      <c r="BB486" s="183">
        <f>IFERROR(INDEX($W$79:$W$107,MATCH('backend (Ikke rør)'!$AD486,$Q$79:$Q$107,0)),"")</f>
        <v>0</v>
      </c>
      <c r="BC486" s="188" t="b">
        <f t="shared" si="9"/>
        <v>0</v>
      </c>
    </row>
    <row r="487" spans="26:55" x14ac:dyDescent="0.25">
      <c r="Z487" s="186">
        <v>504</v>
      </c>
      <c r="AA487" s="191"/>
      <c r="AB487" s="191"/>
      <c r="AC487" s="191"/>
      <c r="AD487" s="191"/>
      <c r="AE487" s="191"/>
      <c r="AF487" s="191"/>
      <c r="AG487" s="191"/>
      <c r="AH487" s="191"/>
      <c r="AI487" s="191"/>
      <c r="AJ487" s="191"/>
      <c r="AK487" s="191"/>
      <c r="AL487" s="191"/>
      <c r="AM487" s="191"/>
      <c r="AN487" s="191"/>
      <c r="AO487" s="191"/>
      <c r="AP487" s="191"/>
      <c r="AQ487" s="191"/>
      <c r="AR487" s="191"/>
      <c r="AS487" s="191"/>
      <c r="AT487" s="191"/>
      <c r="AU487" s="191"/>
      <c r="AV487" s="183" t="str">
        <f>IFERROR(INDEX(prosjekttema_og_tittel[tema inngår i prosjektsøknad],MATCH(AD487,prosjekttema_og_tittel[rowId - prosjekttema],0)),"")</f>
        <v/>
      </c>
      <c r="AW487" s="183" t="str">
        <f>IFERROR(INDEX(prosjekttema_og_tittel[prosjekttema inngår i prosjektsøknad som har fått innvilgede midler],MATCH(AD487,prosjekttema_og_tittel[rowId - prosjekttema],0)),"")</f>
        <v/>
      </c>
      <c r="AX487" s="200" t="str">
        <f>IFERROR(INDEX($T$13:$T$76,MATCH('backend (Ikke rør)'!$AD487,$Q$13:$Q$76,0)),"")</f>
        <v>Måloppnåelse (antall ansatte)</v>
      </c>
      <c r="AY487" s="200">
        <f>IFERROR(INDEX($U$13:$U$76,MATCH('backend (Ikke rør)'!$AD487,$Q$13:$Q$76,0)),"")</f>
        <v>0</v>
      </c>
      <c r="AZ487" s="200">
        <f>IFERROR(INDEX($V$13:$V$76,MATCH('backend (Ikke rør)'!$AD487,$Q$13:$Q$76,0)),"")</f>
        <v>0</v>
      </c>
      <c r="BA487" s="183">
        <f>IFERROR(INDEX($V$79:$V$107,MATCH('backend (Ikke rør)'!$AD487,$Q$79:$Q$107,0)),"")</f>
        <v>0</v>
      </c>
      <c r="BB487" s="183">
        <f>IFERROR(INDEX($W$79:$W$107,MATCH('backend (Ikke rør)'!$AD487,$Q$79:$Q$107,0)),"")</f>
        <v>0</v>
      </c>
      <c r="BC487" s="188" t="b">
        <f t="shared" si="9"/>
        <v>0</v>
      </c>
    </row>
    <row r="488" spans="26:55" x14ac:dyDescent="0.25">
      <c r="Z488" s="186">
        <v>505</v>
      </c>
      <c r="AA488" s="191"/>
      <c r="AB488" s="191"/>
      <c r="AC488" s="191"/>
      <c r="AD488" s="191"/>
      <c r="AE488" s="191"/>
      <c r="AF488" s="191"/>
      <c r="AG488" s="191"/>
      <c r="AH488" s="191"/>
      <c r="AI488" s="191"/>
      <c r="AJ488" s="191"/>
      <c r="AK488" s="191"/>
      <c r="AL488" s="191"/>
      <c r="AM488" s="191"/>
      <c r="AN488" s="191"/>
      <c r="AO488" s="191"/>
      <c r="AP488" s="191"/>
      <c r="AQ488" s="191"/>
      <c r="AR488" s="191"/>
      <c r="AS488" s="191"/>
      <c r="AT488" s="191"/>
      <c r="AU488" s="191"/>
      <c r="AV488" s="183" t="str">
        <f>IFERROR(INDEX(prosjekttema_og_tittel[tema inngår i prosjektsøknad],MATCH(AD488,prosjekttema_og_tittel[rowId - prosjekttema],0)),"")</f>
        <v/>
      </c>
      <c r="AW488" s="183" t="str">
        <f>IFERROR(INDEX(prosjekttema_og_tittel[prosjekttema inngår i prosjektsøknad som har fått innvilgede midler],MATCH(AD488,prosjekttema_og_tittel[rowId - prosjekttema],0)),"")</f>
        <v/>
      </c>
      <c r="AX488" s="200" t="str">
        <f>IFERROR(INDEX($T$13:$T$76,MATCH('backend (Ikke rør)'!$AD488,$Q$13:$Q$76,0)),"")</f>
        <v>Måloppnåelse (antall ansatte)</v>
      </c>
      <c r="AY488" s="200">
        <f>IFERROR(INDEX($U$13:$U$76,MATCH('backend (Ikke rør)'!$AD488,$Q$13:$Q$76,0)),"")</f>
        <v>0</v>
      </c>
      <c r="AZ488" s="200">
        <f>IFERROR(INDEX($V$13:$V$76,MATCH('backend (Ikke rør)'!$AD488,$Q$13:$Q$76,0)),"")</f>
        <v>0</v>
      </c>
      <c r="BA488" s="183">
        <f>IFERROR(INDEX($V$79:$V$107,MATCH('backend (Ikke rør)'!$AD488,$Q$79:$Q$107,0)),"")</f>
        <v>0</v>
      </c>
      <c r="BB488" s="183">
        <f>IFERROR(INDEX($W$79:$W$107,MATCH('backend (Ikke rør)'!$AD488,$Q$79:$Q$107,0)),"")</f>
        <v>0</v>
      </c>
      <c r="BC488" s="188" t="b">
        <f t="shared" si="9"/>
        <v>0</v>
      </c>
    </row>
    <row r="489" spans="26:55" x14ac:dyDescent="0.25">
      <c r="Z489" s="186">
        <v>506</v>
      </c>
      <c r="AA489" s="191"/>
      <c r="AB489" s="191"/>
      <c r="AC489" s="191"/>
      <c r="AD489" s="191"/>
      <c r="AE489" s="191"/>
      <c r="AF489" s="191"/>
      <c r="AG489" s="191"/>
      <c r="AH489" s="191"/>
      <c r="AI489" s="191"/>
      <c r="AJ489" s="191"/>
      <c r="AK489" s="191"/>
      <c r="AL489" s="191"/>
      <c r="AM489" s="191"/>
      <c r="AN489" s="191"/>
      <c r="AO489" s="191"/>
      <c r="AP489" s="191"/>
      <c r="AQ489" s="191"/>
      <c r="AR489" s="191"/>
      <c r="AS489" s="191"/>
      <c r="AT489" s="191"/>
      <c r="AU489" s="191"/>
      <c r="AV489" s="183" t="str">
        <f>IFERROR(INDEX(prosjekttema_og_tittel[tema inngår i prosjektsøknad],MATCH(AD489,prosjekttema_og_tittel[rowId - prosjekttema],0)),"")</f>
        <v/>
      </c>
      <c r="AW489" s="183" t="str">
        <f>IFERROR(INDEX(prosjekttema_og_tittel[prosjekttema inngår i prosjektsøknad som har fått innvilgede midler],MATCH(AD489,prosjekttema_og_tittel[rowId - prosjekttema],0)),"")</f>
        <v/>
      </c>
      <c r="AX489" s="200" t="str">
        <f>IFERROR(INDEX($T$13:$T$76,MATCH('backend (Ikke rør)'!$AD489,$Q$13:$Q$76,0)),"")</f>
        <v>Måloppnåelse (antall ansatte)</v>
      </c>
      <c r="AY489" s="200">
        <f>IFERROR(INDEX($U$13:$U$76,MATCH('backend (Ikke rør)'!$AD489,$Q$13:$Q$76,0)),"")</f>
        <v>0</v>
      </c>
      <c r="AZ489" s="200">
        <f>IFERROR(INDEX($V$13:$V$76,MATCH('backend (Ikke rør)'!$AD489,$Q$13:$Q$76,0)),"")</f>
        <v>0</v>
      </c>
      <c r="BA489" s="183">
        <f>IFERROR(INDEX($V$79:$V$107,MATCH('backend (Ikke rør)'!$AD489,$Q$79:$Q$107,0)),"")</f>
        <v>0</v>
      </c>
      <c r="BB489" s="183">
        <f>IFERROR(INDEX($W$79:$W$107,MATCH('backend (Ikke rør)'!$AD489,$Q$79:$Q$107,0)),"")</f>
        <v>0</v>
      </c>
      <c r="BC489" s="188" t="b">
        <f t="shared" si="9"/>
        <v>0</v>
      </c>
    </row>
    <row r="490" spans="26:55" x14ac:dyDescent="0.25">
      <c r="Z490" s="186">
        <v>507</v>
      </c>
      <c r="AA490" s="191"/>
      <c r="AB490" s="191"/>
      <c r="AC490" s="191"/>
      <c r="AD490" s="191"/>
      <c r="AE490" s="191"/>
      <c r="AF490" s="191"/>
      <c r="AG490" s="191"/>
      <c r="AH490" s="191"/>
      <c r="AI490" s="191"/>
      <c r="AJ490" s="191"/>
      <c r="AK490" s="191"/>
      <c r="AL490" s="191"/>
      <c r="AM490" s="191"/>
      <c r="AN490" s="191"/>
      <c r="AO490" s="191"/>
      <c r="AP490" s="191"/>
      <c r="AQ490" s="191"/>
      <c r="AR490" s="191"/>
      <c r="AS490" s="191"/>
      <c r="AT490" s="191"/>
      <c r="AU490" s="191"/>
      <c r="AV490" s="183" t="str">
        <f>IFERROR(INDEX(prosjekttema_og_tittel[tema inngår i prosjektsøknad],MATCH(AD490,prosjekttema_og_tittel[rowId - prosjekttema],0)),"")</f>
        <v/>
      </c>
      <c r="AW490" s="183" t="str">
        <f>IFERROR(INDEX(prosjekttema_og_tittel[prosjekttema inngår i prosjektsøknad som har fått innvilgede midler],MATCH(AD490,prosjekttema_og_tittel[rowId - prosjekttema],0)),"")</f>
        <v/>
      </c>
      <c r="AX490" s="200" t="str">
        <f>IFERROR(INDEX($T$13:$T$76,MATCH('backend (Ikke rør)'!$AD490,$Q$13:$Q$76,0)),"")</f>
        <v>Måloppnåelse (antall ansatte)</v>
      </c>
      <c r="AY490" s="200">
        <f>IFERROR(INDEX($U$13:$U$76,MATCH('backend (Ikke rør)'!$AD490,$Q$13:$Q$76,0)),"")</f>
        <v>0</v>
      </c>
      <c r="AZ490" s="200">
        <f>IFERROR(INDEX($V$13:$V$76,MATCH('backend (Ikke rør)'!$AD490,$Q$13:$Q$76,0)),"")</f>
        <v>0</v>
      </c>
      <c r="BA490" s="183">
        <f>IFERROR(INDEX($V$79:$V$107,MATCH('backend (Ikke rør)'!$AD490,$Q$79:$Q$107,0)),"")</f>
        <v>0</v>
      </c>
      <c r="BB490" s="183">
        <f>IFERROR(INDEX($W$79:$W$107,MATCH('backend (Ikke rør)'!$AD490,$Q$79:$Q$107,0)),"")</f>
        <v>0</v>
      </c>
      <c r="BC490" s="188" t="b">
        <f t="shared" si="9"/>
        <v>0</v>
      </c>
    </row>
    <row r="491" spans="26:55" x14ac:dyDescent="0.25">
      <c r="Z491" s="186">
        <v>508</v>
      </c>
      <c r="AA491" s="191"/>
      <c r="AB491" s="191"/>
      <c r="AC491" s="191"/>
      <c r="AD491" s="191"/>
      <c r="AE491" s="191"/>
      <c r="AF491" s="191"/>
      <c r="AG491" s="191"/>
      <c r="AH491" s="191"/>
      <c r="AI491" s="191"/>
      <c r="AJ491" s="191"/>
      <c r="AK491" s="191"/>
      <c r="AL491" s="191"/>
      <c r="AM491" s="191"/>
      <c r="AN491" s="191"/>
      <c r="AO491" s="191"/>
      <c r="AP491" s="191"/>
      <c r="AQ491" s="191"/>
      <c r="AR491" s="191"/>
      <c r="AS491" s="191"/>
      <c r="AT491" s="191"/>
      <c r="AU491" s="191"/>
      <c r="AV491" s="183" t="str">
        <f>IFERROR(INDEX(prosjekttema_og_tittel[tema inngår i prosjektsøknad],MATCH(AD491,prosjekttema_og_tittel[rowId - prosjekttema],0)),"")</f>
        <v/>
      </c>
      <c r="AW491" s="183" t="str">
        <f>IFERROR(INDEX(prosjekttema_og_tittel[prosjekttema inngår i prosjektsøknad som har fått innvilgede midler],MATCH(AD491,prosjekttema_og_tittel[rowId - prosjekttema],0)),"")</f>
        <v/>
      </c>
      <c r="AX491" s="200" t="str">
        <f>IFERROR(INDEX($T$13:$T$76,MATCH('backend (Ikke rør)'!$AD491,$Q$13:$Q$76,0)),"")</f>
        <v>Måloppnåelse (antall ansatte)</v>
      </c>
      <c r="AY491" s="200">
        <f>IFERROR(INDEX($U$13:$U$76,MATCH('backend (Ikke rør)'!$AD491,$Q$13:$Q$76,0)),"")</f>
        <v>0</v>
      </c>
      <c r="AZ491" s="200">
        <f>IFERROR(INDEX($V$13:$V$76,MATCH('backend (Ikke rør)'!$AD491,$Q$13:$Q$76,0)),"")</f>
        <v>0</v>
      </c>
      <c r="BA491" s="183">
        <f>IFERROR(INDEX($V$79:$V$107,MATCH('backend (Ikke rør)'!$AD491,$Q$79:$Q$107,0)),"")</f>
        <v>0</v>
      </c>
      <c r="BB491" s="183">
        <f>IFERROR(INDEX($W$79:$W$107,MATCH('backend (Ikke rør)'!$AD491,$Q$79:$Q$107,0)),"")</f>
        <v>0</v>
      </c>
      <c r="BC491" s="188" t="b">
        <f t="shared" si="9"/>
        <v>0</v>
      </c>
    </row>
    <row r="492" spans="26:55" x14ac:dyDescent="0.25">
      <c r="Z492" s="186">
        <v>509</v>
      </c>
      <c r="AA492" s="191"/>
      <c r="AB492" s="191"/>
      <c r="AC492" s="191"/>
      <c r="AD492" s="191"/>
      <c r="AE492" s="191"/>
      <c r="AF492" s="191"/>
      <c r="AG492" s="191"/>
      <c r="AH492" s="191"/>
      <c r="AI492" s="191"/>
      <c r="AJ492" s="191"/>
      <c r="AK492" s="191"/>
      <c r="AL492" s="191"/>
      <c r="AM492" s="191"/>
      <c r="AN492" s="191"/>
      <c r="AO492" s="191"/>
      <c r="AP492" s="191"/>
      <c r="AQ492" s="191"/>
      <c r="AR492" s="191"/>
      <c r="AS492" s="191"/>
      <c r="AT492" s="191"/>
      <c r="AU492" s="191"/>
      <c r="AV492" s="183" t="str">
        <f>IFERROR(INDEX(prosjekttema_og_tittel[tema inngår i prosjektsøknad],MATCH(AD492,prosjekttema_og_tittel[rowId - prosjekttema],0)),"")</f>
        <v/>
      </c>
      <c r="AW492" s="183" t="str">
        <f>IFERROR(INDEX(prosjekttema_og_tittel[prosjekttema inngår i prosjektsøknad som har fått innvilgede midler],MATCH(AD492,prosjekttema_og_tittel[rowId - prosjekttema],0)),"")</f>
        <v/>
      </c>
      <c r="AX492" s="200" t="str">
        <f>IFERROR(INDEX($T$13:$T$76,MATCH('backend (Ikke rør)'!$AD492,$Q$13:$Q$76,0)),"")</f>
        <v>Måloppnåelse (antall ansatte)</v>
      </c>
      <c r="AY492" s="200">
        <f>IFERROR(INDEX($U$13:$U$76,MATCH('backend (Ikke rør)'!$AD492,$Q$13:$Q$76,0)),"")</f>
        <v>0</v>
      </c>
      <c r="AZ492" s="200">
        <f>IFERROR(INDEX($V$13:$V$76,MATCH('backend (Ikke rør)'!$AD492,$Q$13:$Q$76,0)),"")</f>
        <v>0</v>
      </c>
      <c r="BA492" s="183">
        <f>IFERROR(INDEX($V$79:$V$107,MATCH('backend (Ikke rør)'!$AD492,$Q$79:$Q$107,0)),"")</f>
        <v>0</v>
      </c>
      <c r="BB492" s="183">
        <f>IFERROR(INDEX($W$79:$W$107,MATCH('backend (Ikke rør)'!$AD492,$Q$79:$Q$107,0)),"")</f>
        <v>0</v>
      </c>
      <c r="BC492" s="188" t="b">
        <f t="shared" si="9"/>
        <v>0</v>
      </c>
    </row>
    <row r="493" spans="26:55" x14ac:dyDescent="0.25">
      <c r="Z493" s="186">
        <v>510</v>
      </c>
      <c r="AA493" s="191"/>
      <c r="AB493" s="191"/>
      <c r="AC493" s="191"/>
      <c r="AD493" s="191"/>
      <c r="AE493" s="191"/>
      <c r="AF493" s="191"/>
      <c r="AG493" s="191"/>
      <c r="AH493" s="191"/>
      <c r="AI493" s="191"/>
      <c r="AJ493" s="191"/>
      <c r="AK493" s="191"/>
      <c r="AL493" s="191"/>
      <c r="AM493" s="191"/>
      <c r="AN493" s="191"/>
      <c r="AO493" s="191"/>
      <c r="AP493" s="191"/>
      <c r="AQ493" s="191"/>
      <c r="AR493" s="191"/>
      <c r="AS493" s="191"/>
      <c r="AT493" s="191"/>
      <c r="AU493" s="191"/>
      <c r="AV493" s="183" t="str">
        <f>IFERROR(INDEX(prosjekttema_og_tittel[tema inngår i prosjektsøknad],MATCH(AD493,prosjekttema_og_tittel[rowId - prosjekttema],0)),"")</f>
        <v/>
      </c>
      <c r="AW493" s="183" t="str">
        <f>IFERROR(INDEX(prosjekttema_og_tittel[prosjekttema inngår i prosjektsøknad som har fått innvilgede midler],MATCH(AD493,prosjekttema_og_tittel[rowId - prosjekttema],0)),"")</f>
        <v/>
      </c>
      <c r="AX493" s="200" t="str">
        <f>IFERROR(INDEX($T$13:$T$76,MATCH('backend (Ikke rør)'!$AD493,$Q$13:$Q$76,0)),"")</f>
        <v>Måloppnåelse (antall ansatte)</v>
      </c>
      <c r="AY493" s="200">
        <f>IFERROR(INDEX($U$13:$U$76,MATCH('backend (Ikke rør)'!$AD493,$Q$13:$Q$76,0)),"")</f>
        <v>0</v>
      </c>
      <c r="AZ493" s="200">
        <f>IFERROR(INDEX($V$13:$V$76,MATCH('backend (Ikke rør)'!$AD493,$Q$13:$Q$76,0)),"")</f>
        <v>0</v>
      </c>
      <c r="BA493" s="183">
        <f>IFERROR(INDEX($V$79:$V$107,MATCH('backend (Ikke rør)'!$AD493,$Q$79:$Q$107,0)),"")</f>
        <v>0</v>
      </c>
      <c r="BB493" s="183">
        <f>IFERROR(INDEX($W$79:$W$107,MATCH('backend (Ikke rør)'!$AD493,$Q$79:$Q$107,0)),"")</f>
        <v>0</v>
      </c>
      <c r="BC493" s="188" t="b">
        <f t="shared" si="9"/>
        <v>0</v>
      </c>
    </row>
    <row r="494" spans="26:55" x14ac:dyDescent="0.25">
      <c r="Z494" s="186">
        <v>511</v>
      </c>
      <c r="AA494" s="191"/>
      <c r="AB494" s="191"/>
      <c r="AC494" s="191"/>
      <c r="AD494" s="191"/>
      <c r="AE494" s="191"/>
      <c r="AF494" s="191"/>
      <c r="AG494" s="191"/>
      <c r="AH494" s="191"/>
      <c r="AI494" s="191"/>
      <c r="AJ494" s="191"/>
      <c r="AK494" s="191"/>
      <c r="AL494" s="191"/>
      <c r="AM494" s="191"/>
      <c r="AN494" s="191"/>
      <c r="AO494" s="191"/>
      <c r="AP494" s="191"/>
      <c r="AQ494" s="191"/>
      <c r="AR494" s="191"/>
      <c r="AS494" s="191"/>
      <c r="AT494" s="191"/>
      <c r="AU494" s="191"/>
      <c r="AV494" s="183" t="str">
        <f>IFERROR(INDEX(prosjekttema_og_tittel[tema inngår i prosjektsøknad],MATCH(AD494,prosjekttema_og_tittel[rowId - prosjekttema],0)),"")</f>
        <v/>
      </c>
      <c r="AW494" s="183" t="str">
        <f>IFERROR(INDEX(prosjekttema_og_tittel[prosjekttema inngår i prosjektsøknad som har fått innvilgede midler],MATCH(AD494,prosjekttema_og_tittel[rowId - prosjekttema],0)),"")</f>
        <v/>
      </c>
      <c r="AX494" s="200" t="str">
        <f>IFERROR(INDEX($T$13:$T$76,MATCH('backend (Ikke rør)'!$AD494,$Q$13:$Q$76,0)),"")</f>
        <v>Måloppnåelse (antall ansatte)</v>
      </c>
      <c r="AY494" s="200">
        <f>IFERROR(INDEX($U$13:$U$76,MATCH('backend (Ikke rør)'!$AD494,$Q$13:$Q$76,0)),"")</f>
        <v>0</v>
      </c>
      <c r="AZ494" s="200">
        <f>IFERROR(INDEX($V$13:$V$76,MATCH('backend (Ikke rør)'!$AD494,$Q$13:$Q$76,0)),"")</f>
        <v>0</v>
      </c>
      <c r="BA494" s="183">
        <f>IFERROR(INDEX($V$79:$V$107,MATCH('backend (Ikke rør)'!$AD494,$Q$79:$Q$107,0)),"")</f>
        <v>0</v>
      </c>
      <c r="BB494" s="183">
        <f>IFERROR(INDEX($W$79:$W$107,MATCH('backend (Ikke rør)'!$AD494,$Q$79:$Q$107,0)),"")</f>
        <v>0</v>
      </c>
      <c r="BC494" s="188" t="b">
        <f t="shared" si="9"/>
        <v>0</v>
      </c>
    </row>
    <row r="495" spans="26:55" x14ac:dyDescent="0.25">
      <c r="Z495" s="186">
        <v>512</v>
      </c>
      <c r="AA495" s="191"/>
      <c r="AB495" s="191"/>
      <c r="AC495" s="191"/>
      <c r="AD495" s="191"/>
      <c r="AE495" s="191"/>
      <c r="AF495" s="191"/>
      <c r="AG495" s="191"/>
      <c r="AH495" s="191"/>
      <c r="AI495" s="191"/>
      <c r="AJ495" s="191"/>
      <c r="AK495" s="191"/>
      <c r="AL495" s="191"/>
      <c r="AM495" s="191"/>
      <c r="AN495" s="191"/>
      <c r="AO495" s="191"/>
      <c r="AP495" s="191"/>
      <c r="AQ495" s="191"/>
      <c r="AR495" s="191"/>
      <c r="AS495" s="191"/>
      <c r="AT495" s="191"/>
      <c r="AU495" s="191"/>
      <c r="AV495" s="183" t="str">
        <f>IFERROR(INDEX(prosjekttema_og_tittel[tema inngår i prosjektsøknad],MATCH(AD495,prosjekttema_og_tittel[rowId - prosjekttema],0)),"")</f>
        <v/>
      </c>
      <c r="AW495" s="183" t="str">
        <f>IFERROR(INDEX(prosjekttema_og_tittel[prosjekttema inngår i prosjektsøknad som har fått innvilgede midler],MATCH(AD495,prosjekttema_og_tittel[rowId - prosjekttema],0)),"")</f>
        <v/>
      </c>
      <c r="AX495" s="200" t="str">
        <f>IFERROR(INDEX($T$13:$T$76,MATCH('backend (Ikke rør)'!$AD495,$Q$13:$Q$76,0)),"")</f>
        <v>Måloppnåelse (antall ansatte)</v>
      </c>
      <c r="AY495" s="200">
        <f>IFERROR(INDEX($U$13:$U$76,MATCH('backend (Ikke rør)'!$AD495,$Q$13:$Q$76,0)),"")</f>
        <v>0</v>
      </c>
      <c r="AZ495" s="200">
        <f>IFERROR(INDEX($V$13:$V$76,MATCH('backend (Ikke rør)'!$AD495,$Q$13:$Q$76,0)),"")</f>
        <v>0</v>
      </c>
      <c r="BA495" s="183">
        <f>IFERROR(INDEX($V$79:$V$107,MATCH('backend (Ikke rør)'!$AD495,$Q$79:$Q$107,0)),"")</f>
        <v>0</v>
      </c>
      <c r="BB495" s="183">
        <f>IFERROR(INDEX($W$79:$W$107,MATCH('backend (Ikke rør)'!$AD495,$Q$79:$Q$107,0)),"")</f>
        <v>0</v>
      </c>
      <c r="BC495" s="188" t="b">
        <f t="shared" si="9"/>
        <v>0</v>
      </c>
    </row>
    <row r="496" spans="26:55" x14ac:dyDescent="0.25">
      <c r="Z496" s="186">
        <v>513</v>
      </c>
      <c r="AA496" s="191"/>
      <c r="AB496" s="191"/>
      <c r="AC496" s="191"/>
      <c r="AD496" s="191"/>
      <c r="AE496" s="191"/>
      <c r="AF496" s="191"/>
      <c r="AG496" s="191"/>
      <c r="AH496" s="191"/>
      <c r="AI496" s="191"/>
      <c r="AJ496" s="191"/>
      <c r="AK496" s="191"/>
      <c r="AL496" s="191"/>
      <c r="AM496" s="191"/>
      <c r="AN496" s="191"/>
      <c r="AO496" s="191"/>
      <c r="AP496" s="191"/>
      <c r="AQ496" s="191"/>
      <c r="AR496" s="191"/>
      <c r="AS496" s="191"/>
      <c r="AT496" s="191"/>
      <c r="AU496" s="191"/>
      <c r="AV496" s="183" t="str">
        <f>IFERROR(INDEX(prosjekttema_og_tittel[tema inngår i prosjektsøknad],MATCH(AD496,prosjekttema_og_tittel[rowId - prosjekttema],0)),"")</f>
        <v/>
      </c>
      <c r="AW496" s="183" t="str">
        <f>IFERROR(INDEX(prosjekttema_og_tittel[prosjekttema inngår i prosjektsøknad som har fått innvilgede midler],MATCH(AD496,prosjekttema_og_tittel[rowId - prosjekttema],0)),"")</f>
        <v/>
      </c>
      <c r="AX496" s="200" t="str">
        <f>IFERROR(INDEX($T$13:$T$76,MATCH('backend (Ikke rør)'!$AD496,$Q$13:$Q$76,0)),"")</f>
        <v>Måloppnåelse (antall ansatte)</v>
      </c>
      <c r="AY496" s="200">
        <f>IFERROR(INDEX($U$13:$U$76,MATCH('backend (Ikke rør)'!$AD496,$Q$13:$Q$76,0)),"")</f>
        <v>0</v>
      </c>
      <c r="AZ496" s="200">
        <f>IFERROR(INDEX($V$13:$V$76,MATCH('backend (Ikke rør)'!$AD496,$Q$13:$Q$76,0)),"")</f>
        <v>0</v>
      </c>
      <c r="BA496" s="183">
        <f>IFERROR(INDEX($V$79:$V$107,MATCH('backend (Ikke rør)'!$AD496,$Q$79:$Q$107,0)),"")</f>
        <v>0</v>
      </c>
      <c r="BB496" s="183">
        <f>IFERROR(INDEX($W$79:$W$107,MATCH('backend (Ikke rør)'!$AD496,$Q$79:$Q$107,0)),"")</f>
        <v>0</v>
      </c>
      <c r="BC496" s="188" t="b">
        <f t="shared" si="9"/>
        <v>0</v>
      </c>
    </row>
    <row r="497" spans="26:55" x14ac:dyDescent="0.25">
      <c r="Z497" s="186">
        <v>514</v>
      </c>
      <c r="AA497" s="191"/>
      <c r="AB497" s="191"/>
      <c r="AC497" s="191"/>
      <c r="AD497" s="191"/>
      <c r="AE497" s="191"/>
      <c r="AF497" s="191"/>
      <c r="AG497" s="191"/>
      <c r="AH497" s="191"/>
      <c r="AI497" s="191"/>
      <c r="AJ497" s="191"/>
      <c r="AK497" s="191"/>
      <c r="AL497" s="191"/>
      <c r="AM497" s="191"/>
      <c r="AN497" s="191"/>
      <c r="AO497" s="191"/>
      <c r="AP497" s="191"/>
      <c r="AQ497" s="191"/>
      <c r="AR497" s="191"/>
      <c r="AS497" s="191"/>
      <c r="AT497" s="191"/>
      <c r="AU497" s="191"/>
      <c r="AV497" s="183" t="str">
        <f>IFERROR(INDEX(prosjekttema_og_tittel[tema inngår i prosjektsøknad],MATCH(AD497,prosjekttema_og_tittel[rowId - prosjekttema],0)),"")</f>
        <v/>
      </c>
      <c r="AW497" s="183" t="str">
        <f>IFERROR(INDEX(prosjekttema_og_tittel[prosjekttema inngår i prosjektsøknad som har fått innvilgede midler],MATCH(AD497,prosjekttema_og_tittel[rowId - prosjekttema],0)),"")</f>
        <v/>
      </c>
      <c r="AX497" s="200" t="str">
        <f>IFERROR(INDEX($T$13:$T$76,MATCH('backend (Ikke rør)'!$AD497,$Q$13:$Q$76,0)),"")</f>
        <v>Måloppnåelse (antall ansatte)</v>
      </c>
      <c r="AY497" s="200">
        <f>IFERROR(INDEX($U$13:$U$76,MATCH('backend (Ikke rør)'!$AD497,$Q$13:$Q$76,0)),"")</f>
        <v>0</v>
      </c>
      <c r="AZ497" s="200">
        <f>IFERROR(INDEX($V$13:$V$76,MATCH('backend (Ikke rør)'!$AD497,$Q$13:$Q$76,0)),"")</f>
        <v>0</v>
      </c>
      <c r="BA497" s="183">
        <f>IFERROR(INDEX($V$79:$V$107,MATCH('backend (Ikke rør)'!$AD497,$Q$79:$Q$107,0)),"")</f>
        <v>0</v>
      </c>
      <c r="BB497" s="183">
        <f>IFERROR(INDEX($W$79:$W$107,MATCH('backend (Ikke rør)'!$AD497,$Q$79:$Q$107,0)),"")</f>
        <v>0</v>
      </c>
      <c r="BC497" s="188" t="b">
        <f t="shared" si="9"/>
        <v>0</v>
      </c>
    </row>
    <row r="498" spans="26:55" x14ac:dyDescent="0.25">
      <c r="Z498" s="186">
        <v>515</v>
      </c>
      <c r="AA498" s="191"/>
      <c r="AB498" s="191"/>
      <c r="AC498" s="191"/>
      <c r="AD498" s="191"/>
      <c r="AE498" s="191"/>
      <c r="AF498" s="191"/>
      <c r="AG498" s="191"/>
      <c r="AH498" s="191"/>
      <c r="AI498" s="191"/>
      <c r="AJ498" s="191"/>
      <c r="AK498" s="191"/>
      <c r="AL498" s="191"/>
      <c r="AM498" s="191"/>
      <c r="AN498" s="191"/>
      <c r="AO498" s="191"/>
      <c r="AP498" s="191"/>
      <c r="AQ498" s="191"/>
      <c r="AR498" s="191"/>
      <c r="AS498" s="191"/>
      <c r="AT498" s="191"/>
      <c r="AU498" s="191"/>
      <c r="AV498" s="183" t="str">
        <f>IFERROR(INDEX(prosjekttema_og_tittel[tema inngår i prosjektsøknad],MATCH(AD498,prosjekttema_og_tittel[rowId - prosjekttema],0)),"")</f>
        <v/>
      </c>
      <c r="AW498" s="183" t="str">
        <f>IFERROR(INDEX(prosjekttema_og_tittel[prosjekttema inngår i prosjektsøknad som har fått innvilgede midler],MATCH(AD498,prosjekttema_og_tittel[rowId - prosjekttema],0)),"")</f>
        <v/>
      </c>
      <c r="AX498" s="200" t="str">
        <f>IFERROR(INDEX($T$13:$T$76,MATCH('backend (Ikke rør)'!$AD498,$Q$13:$Q$76,0)),"")</f>
        <v>Måloppnåelse (antall ansatte)</v>
      </c>
      <c r="AY498" s="200">
        <f>IFERROR(INDEX($U$13:$U$76,MATCH('backend (Ikke rør)'!$AD498,$Q$13:$Q$76,0)),"")</f>
        <v>0</v>
      </c>
      <c r="AZ498" s="200">
        <f>IFERROR(INDEX($V$13:$V$76,MATCH('backend (Ikke rør)'!$AD498,$Q$13:$Q$76,0)),"")</f>
        <v>0</v>
      </c>
      <c r="BA498" s="183">
        <f>IFERROR(INDEX($V$79:$V$107,MATCH('backend (Ikke rør)'!$AD498,$Q$79:$Q$107,0)),"")</f>
        <v>0</v>
      </c>
      <c r="BB498" s="183">
        <f>IFERROR(INDEX($W$79:$W$107,MATCH('backend (Ikke rør)'!$AD498,$Q$79:$Q$107,0)),"")</f>
        <v>0</v>
      </c>
      <c r="BC498" s="188" t="b">
        <f t="shared" si="9"/>
        <v>0</v>
      </c>
    </row>
    <row r="499" spans="26:55" x14ac:dyDescent="0.25">
      <c r="Z499" s="186">
        <v>516</v>
      </c>
      <c r="AA499" s="191"/>
      <c r="AB499" s="191"/>
      <c r="AC499" s="191"/>
      <c r="AD499" s="191"/>
      <c r="AE499" s="191"/>
      <c r="AF499" s="191"/>
      <c r="AG499" s="191"/>
      <c r="AH499" s="191"/>
      <c r="AI499" s="191"/>
      <c r="AJ499" s="191"/>
      <c r="AK499" s="191"/>
      <c r="AL499" s="191"/>
      <c r="AM499" s="191"/>
      <c r="AN499" s="191"/>
      <c r="AO499" s="191"/>
      <c r="AP499" s="191"/>
      <c r="AQ499" s="191"/>
      <c r="AR499" s="191"/>
      <c r="AS499" s="191"/>
      <c r="AT499" s="191"/>
      <c r="AU499" s="191"/>
      <c r="AV499" s="183" t="str">
        <f>IFERROR(INDEX(prosjekttema_og_tittel[tema inngår i prosjektsøknad],MATCH(AD499,prosjekttema_og_tittel[rowId - prosjekttema],0)),"")</f>
        <v/>
      </c>
      <c r="AW499" s="183" t="str">
        <f>IFERROR(INDEX(prosjekttema_og_tittel[prosjekttema inngår i prosjektsøknad som har fått innvilgede midler],MATCH(AD499,prosjekttema_og_tittel[rowId - prosjekttema],0)),"")</f>
        <v/>
      </c>
      <c r="AX499" s="200" t="str">
        <f>IFERROR(INDEX($T$13:$T$76,MATCH('backend (Ikke rør)'!$AD499,$Q$13:$Q$76,0)),"")</f>
        <v>Måloppnåelse (antall ansatte)</v>
      </c>
      <c r="AY499" s="200">
        <f>IFERROR(INDEX($U$13:$U$76,MATCH('backend (Ikke rør)'!$AD499,$Q$13:$Q$76,0)),"")</f>
        <v>0</v>
      </c>
      <c r="AZ499" s="200">
        <f>IFERROR(INDEX($V$13:$V$76,MATCH('backend (Ikke rør)'!$AD499,$Q$13:$Q$76,0)),"")</f>
        <v>0</v>
      </c>
      <c r="BA499" s="183">
        <f>IFERROR(INDEX($V$79:$V$107,MATCH('backend (Ikke rør)'!$AD499,$Q$79:$Q$107,0)),"")</f>
        <v>0</v>
      </c>
      <c r="BB499" s="183">
        <f>IFERROR(INDEX($W$79:$W$107,MATCH('backend (Ikke rør)'!$AD499,$Q$79:$Q$107,0)),"")</f>
        <v>0</v>
      </c>
      <c r="BC499" s="188" t="b">
        <f t="shared" si="9"/>
        <v>0</v>
      </c>
    </row>
    <row r="500" spans="26:55" x14ac:dyDescent="0.25">
      <c r="Z500" s="186">
        <v>517</v>
      </c>
      <c r="AA500" s="191"/>
      <c r="AB500" s="191"/>
      <c r="AC500" s="191"/>
      <c r="AD500" s="191"/>
      <c r="AE500" s="191"/>
      <c r="AF500" s="191"/>
      <c r="AG500" s="191"/>
      <c r="AH500" s="191"/>
      <c r="AI500" s="191"/>
      <c r="AJ500" s="191"/>
      <c r="AK500" s="191"/>
      <c r="AL500" s="191"/>
      <c r="AM500" s="191"/>
      <c r="AN500" s="191"/>
      <c r="AO500" s="191"/>
      <c r="AP500" s="191"/>
      <c r="AQ500" s="191"/>
      <c r="AR500" s="191"/>
      <c r="AS500" s="191"/>
      <c r="AT500" s="191"/>
      <c r="AU500" s="191"/>
      <c r="AV500" s="183" t="str">
        <f>IFERROR(INDEX(prosjekttema_og_tittel[tema inngår i prosjektsøknad],MATCH(AD500,prosjekttema_og_tittel[rowId - prosjekttema],0)),"")</f>
        <v/>
      </c>
      <c r="AW500" s="183" t="str">
        <f>IFERROR(INDEX(prosjekttema_og_tittel[prosjekttema inngår i prosjektsøknad som har fått innvilgede midler],MATCH(AD500,prosjekttema_og_tittel[rowId - prosjekttema],0)),"")</f>
        <v/>
      </c>
      <c r="AX500" s="200" t="str">
        <f>IFERROR(INDEX($T$13:$T$76,MATCH('backend (Ikke rør)'!$AD500,$Q$13:$Q$76,0)),"")</f>
        <v>Måloppnåelse (antall ansatte)</v>
      </c>
      <c r="AY500" s="200">
        <f>IFERROR(INDEX($U$13:$U$76,MATCH('backend (Ikke rør)'!$AD500,$Q$13:$Q$76,0)),"")</f>
        <v>0</v>
      </c>
      <c r="AZ500" s="200">
        <f>IFERROR(INDEX($V$13:$V$76,MATCH('backend (Ikke rør)'!$AD500,$Q$13:$Q$76,0)),"")</f>
        <v>0</v>
      </c>
      <c r="BA500" s="183">
        <f>IFERROR(INDEX($V$79:$V$107,MATCH('backend (Ikke rør)'!$AD500,$Q$79:$Q$107,0)),"")</f>
        <v>0</v>
      </c>
      <c r="BB500" s="183">
        <f>IFERROR(INDEX($W$79:$W$107,MATCH('backend (Ikke rør)'!$AD500,$Q$79:$Q$107,0)),"")</f>
        <v>0</v>
      </c>
      <c r="BC500" s="188" t="b">
        <f t="shared" si="9"/>
        <v>0</v>
      </c>
    </row>
    <row r="501" spans="26:55" x14ac:dyDescent="0.25">
      <c r="Z501" s="186">
        <v>518</v>
      </c>
      <c r="AA501" s="191"/>
      <c r="AB501" s="191"/>
      <c r="AC501" s="191"/>
      <c r="AD501" s="191"/>
      <c r="AE501" s="191"/>
      <c r="AF501" s="191"/>
      <c r="AG501" s="191"/>
      <c r="AH501" s="191"/>
      <c r="AI501" s="191"/>
      <c r="AJ501" s="191"/>
      <c r="AK501" s="191"/>
      <c r="AL501" s="191"/>
      <c r="AM501" s="191"/>
      <c r="AN501" s="191"/>
      <c r="AO501" s="191"/>
      <c r="AP501" s="191"/>
      <c r="AQ501" s="191"/>
      <c r="AR501" s="191"/>
      <c r="AS501" s="191"/>
      <c r="AT501" s="191"/>
      <c r="AU501" s="191"/>
      <c r="AV501" s="183" t="str">
        <f>IFERROR(INDEX(prosjekttema_og_tittel[tema inngår i prosjektsøknad],MATCH(AD501,prosjekttema_og_tittel[rowId - prosjekttema],0)),"")</f>
        <v/>
      </c>
      <c r="AW501" s="183" t="str">
        <f>IFERROR(INDEX(prosjekttema_og_tittel[prosjekttema inngår i prosjektsøknad som har fått innvilgede midler],MATCH(AD501,prosjekttema_og_tittel[rowId - prosjekttema],0)),"")</f>
        <v/>
      </c>
      <c r="AX501" s="200" t="str">
        <f>IFERROR(INDEX($T$13:$T$76,MATCH('backend (Ikke rør)'!$AD501,$Q$13:$Q$76,0)),"")</f>
        <v>Måloppnåelse (antall ansatte)</v>
      </c>
      <c r="AY501" s="200">
        <f>IFERROR(INDEX($U$13:$U$76,MATCH('backend (Ikke rør)'!$AD501,$Q$13:$Q$76,0)),"")</f>
        <v>0</v>
      </c>
      <c r="AZ501" s="200">
        <f>IFERROR(INDEX($V$13:$V$76,MATCH('backend (Ikke rør)'!$AD501,$Q$13:$Q$76,0)),"")</f>
        <v>0</v>
      </c>
      <c r="BA501" s="183">
        <f>IFERROR(INDEX($V$79:$V$107,MATCH('backend (Ikke rør)'!$AD501,$Q$79:$Q$107,0)),"")</f>
        <v>0</v>
      </c>
      <c r="BB501" s="183">
        <f>IFERROR(INDEX($W$79:$W$107,MATCH('backend (Ikke rør)'!$AD501,$Q$79:$Q$107,0)),"")</f>
        <v>0</v>
      </c>
      <c r="BC501" s="188" t="b">
        <f t="shared" si="9"/>
        <v>0</v>
      </c>
    </row>
    <row r="502" spans="26:55" x14ac:dyDescent="0.25">
      <c r="Z502" s="186">
        <v>519</v>
      </c>
      <c r="AA502" s="191"/>
      <c r="AB502" s="191"/>
      <c r="AC502" s="191"/>
      <c r="AD502" s="191"/>
      <c r="AE502" s="191"/>
      <c r="AF502" s="191"/>
      <c r="AG502" s="191"/>
      <c r="AH502" s="191"/>
      <c r="AI502" s="191"/>
      <c r="AJ502" s="191"/>
      <c r="AK502" s="191"/>
      <c r="AL502" s="191"/>
      <c r="AM502" s="191"/>
      <c r="AN502" s="191"/>
      <c r="AO502" s="191"/>
      <c r="AP502" s="191"/>
      <c r="AQ502" s="191"/>
      <c r="AR502" s="191"/>
      <c r="AS502" s="191"/>
      <c r="AT502" s="191"/>
      <c r="AU502" s="191"/>
      <c r="AV502" s="183" t="str">
        <f>IFERROR(INDEX(prosjekttema_og_tittel[tema inngår i prosjektsøknad],MATCH(AD502,prosjekttema_og_tittel[rowId - prosjekttema],0)),"")</f>
        <v/>
      </c>
      <c r="AW502" s="183" t="str">
        <f>IFERROR(INDEX(prosjekttema_og_tittel[prosjekttema inngår i prosjektsøknad som har fått innvilgede midler],MATCH(AD502,prosjekttema_og_tittel[rowId - prosjekttema],0)),"")</f>
        <v/>
      </c>
      <c r="AX502" s="200" t="str">
        <f>IFERROR(INDEX($T$13:$T$76,MATCH('backend (Ikke rør)'!$AD502,$Q$13:$Q$76,0)),"")</f>
        <v>Måloppnåelse (antall ansatte)</v>
      </c>
      <c r="AY502" s="200">
        <f>IFERROR(INDEX($U$13:$U$76,MATCH('backend (Ikke rør)'!$AD502,$Q$13:$Q$76,0)),"")</f>
        <v>0</v>
      </c>
      <c r="AZ502" s="200">
        <f>IFERROR(INDEX($V$13:$V$76,MATCH('backend (Ikke rør)'!$AD502,$Q$13:$Q$76,0)),"")</f>
        <v>0</v>
      </c>
      <c r="BA502" s="183">
        <f>IFERROR(INDEX($V$79:$V$107,MATCH('backend (Ikke rør)'!$AD502,$Q$79:$Q$107,0)),"")</f>
        <v>0</v>
      </c>
      <c r="BB502" s="183">
        <f>IFERROR(INDEX($W$79:$W$107,MATCH('backend (Ikke rør)'!$AD502,$Q$79:$Q$107,0)),"")</f>
        <v>0</v>
      </c>
      <c r="BC502" s="188" t="b">
        <f t="shared" si="9"/>
        <v>0</v>
      </c>
    </row>
    <row r="503" spans="26:55" x14ac:dyDescent="0.25">
      <c r="Z503" s="186">
        <v>520</v>
      </c>
      <c r="AA503" s="191"/>
      <c r="AB503" s="191"/>
      <c r="AC503" s="191"/>
      <c r="AD503" s="191"/>
      <c r="AE503" s="191"/>
      <c r="AF503" s="191"/>
      <c r="AG503" s="191"/>
      <c r="AH503" s="191"/>
      <c r="AI503" s="191"/>
      <c r="AJ503" s="191"/>
      <c r="AK503" s="191"/>
      <c r="AL503" s="191"/>
      <c r="AM503" s="191"/>
      <c r="AN503" s="191"/>
      <c r="AO503" s="191"/>
      <c r="AP503" s="191"/>
      <c r="AQ503" s="191"/>
      <c r="AR503" s="191"/>
      <c r="AS503" s="191"/>
      <c r="AT503" s="191"/>
      <c r="AU503" s="191"/>
      <c r="AV503" s="183" t="str">
        <f>IFERROR(INDEX(prosjekttema_og_tittel[tema inngår i prosjektsøknad],MATCH(AD503,prosjekttema_og_tittel[rowId - prosjekttema],0)),"")</f>
        <v/>
      </c>
      <c r="AW503" s="183" t="str">
        <f>IFERROR(INDEX(prosjekttema_og_tittel[prosjekttema inngår i prosjektsøknad som har fått innvilgede midler],MATCH(AD503,prosjekttema_og_tittel[rowId - prosjekttema],0)),"")</f>
        <v/>
      </c>
      <c r="AX503" s="200" t="str">
        <f>IFERROR(INDEX($T$13:$T$76,MATCH('backend (Ikke rør)'!$AD503,$Q$13:$Q$76,0)),"")</f>
        <v>Måloppnåelse (antall ansatte)</v>
      </c>
      <c r="AY503" s="200">
        <f>IFERROR(INDEX($U$13:$U$76,MATCH('backend (Ikke rør)'!$AD503,$Q$13:$Q$76,0)),"")</f>
        <v>0</v>
      </c>
      <c r="AZ503" s="200">
        <f>IFERROR(INDEX($V$13:$V$76,MATCH('backend (Ikke rør)'!$AD503,$Q$13:$Q$76,0)),"")</f>
        <v>0</v>
      </c>
      <c r="BA503" s="183">
        <f>IFERROR(INDEX($V$79:$V$107,MATCH('backend (Ikke rør)'!$AD503,$Q$79:$Q$107,0)),"")</f>
        <v>0</v>
      </c>
      <c r="BB503" s="183">
        <f>IFERROR(INDEX($W$79:$W$107,MATCH('backend (Ikke rør)'!$AD503,$Q$79:$Q$107,0)),"")</f>
        <v>0</v>
      </c>
      <c r="BC503" s="188" t="b">
        <f t="shared" si="9"/>
        <v>0</v>
      </c>
    </row>
    <row r="504" spans="26:55" x14ac:dyDescent="0.25">
      <c r="Z504" s="186">
        <v>521</v>
      </c>
      <c r="AA504" s="191"/>
      <c r="AB504" s="191"/>
      <c r="AC504" s="191"/>
      <c r="AD504" s="191"/>
      <c r="AE504" s="191"/>
      <c r="AF504" s="191"/>
      <c r="AG504" s="191"/>
      <c r="AH504" s="191"/>
      <c r="AI504" s="191"/>
      <c r="AJ504" s="191"/>
      <c r="AK504" s="191"/>
      <c r="AL504" s="191"/>
      <c r="AM504" s="191"/>
      <c r="AN504" s="191"/>
      <c r="AO504" s="191"/>
      <c r="AP504" s="191"/>
      <c r="AQ504" s="191"/>
      <c r="AR504" s="191"/>
      <c r="AS504" s="191"/>
      <c r="AT504" s="191"/>
      <c r="AU504" s="191"/>
      <c r="AV504" s="183" t="str">
        <f>IFERROR(INDEX(prosjekttema_og_tittel[tema inngår i prosjektsøknad],MATCH(AD504,prosjekttema_og_tittel[rowId - prosjekttema],0)),"")</f>
        <v/>
      </c>
      <c r="AW504" s="183" t="str">
        <f>IFERROR(INDEX(prosjekttema_og_tittel[prosjekttema inngår i prosjektsøknad som har fått innvilgede midler],MATCH(AD504,prosjekttema_og_tittel[rowId - prosjekttema],0)),"")</f>
        <v/>
      </c>
      <c r="AX504" s="200" t="str">
        <f>IFERROR(INDEX($T$13:$T$76,MATCH('backend (Ikke rør)'!$AD504,$Q$13:$Q$76,0)),"")</f>
        <v>Måloppnåelse (antall ansatte)</v>
      </c>
      <c r="AY504" s="200">
        <f>IFERROR(INDEX($U$13:$U$76,MATCH('backend (Ikke rør)'!$AD504,$Q$13:$Q$76,0)),"")</f>
        <v>0</v>
      </c>
      <c r="AZ504" s="200">
        <f>IFERROR(INDEX($V$13:$V$76,MATCH('backend (Ikke rør)'!$AD504,$Q$13:$Q$76,0)),"")</f>
        <v>0</v>
      </c>
      <c r="BA504" s="183">
        <f>IFERROR(INDEX($V$79:$V$107,MATCH('backend (Ikke rør)'!$AD504,$Q$79:$Q$107,0)),"")</f>
        <v>0</v>
      </c>
      <c r="BB504" s="183">
        <f>IFERROR(INDEX($W$79:$W$107,MATCH('backend (Ikke rør)'!$AD504,$Q$79:$Q$107,0)),"")</f>
        <v>0</v>
      </c>
      <c r="BC504" s="188" t="b">
        <f t="shared" si="9"/>
        <v>0</v>
      </c>
    </row>
    <row r="505" spans="26:55" x14ac:dyDescent="0.25">
      <c r="Z505" s="186">
        <v>522</v>
      </c>
      <c r="AA505" s="191"/>
      <c r="AB505" s="191"/>
      <c r="AC505" s="191"/>
      <c r="AD505" s="191"/>
      <c r="AE505" s="191"/>
      <c r="AF505" s="191"/>
      <c r="AG505" s="191"/>
      <c r="AH505" s="191"/>
      <c r="AI505" s="191"/>
      <c r="AJ505" s="191"/>
      <c r="AK505" s="191"/>
      <c r="AL505" s="191"/>
      <c r="AM505" s="191"/>
      <c r="AN505" s="191"/>
      <c r="AO505" s="191"/>
      <c r="AP505" s="191"/>
      <c r="AQ505" s="191"/>
      <c r="AR505" s="191"/>
      <c r="AS505" s="191"/>
      <c r="AT505" s="191"/>
      <c r="AU505" s="191"/>
      <c r="AV505" s="183" t="str">
        <f>IFERROR(INDEX(prosjekttema_og_tittel[tema inngår i prosjektsøknad],MATCH(AD505,prosjekttema_og_tittel[rowId - prosjekttema],0)),"")</f>
        <v/>
      </c>
      <c r="AW505" s="183" t="str">
        <f>IFERROR(INDEX(prosjekttema_og_tittel[prosjekttema inngår i prosjektsøknad som har fått innvilgede midler],MATCH(AD505,prosjekttema_og_tittel[rowId - prosjekttema],0)),"")</f>
        <v/>
      </c>
      <c r="AX505" s="200" t="str">
        <f>IFERROR(INDEX($T$13:$T$76,MATCH('backend (Ikke rør)'!$AD505,$Q$13:$Q$76,0)),"")</f>
        <v>Måloppnåelse (antall ansatte)</v>
      </c>
      <c r="AY505" s="200">
        <f>IFERROR(INDEX($U$13:$U$76,MATCH('backend (Ikke rør)'!$AD505,$Q$13:$Q$76,0)),"")</f>
        <v>0</v>
      </c>
      <c r="AZ505" s="200">
        <f>IFERROR(INDEX($V$13:$V$76,MATCH('backend (Ikke rør)'!$AD505,$Q$13:$Q$76,0)),"")</f>
        <v>0</v>
      </c>
      <c r="BA505" s="183">
        <f>IFERROR(INDEX($V$79:$V$107,MATCH('backend (Ikke rør)'!$AD505,$Q$79:$Q$107,0)),"")</f>
        <v>0</v>
      </c>
      <c r="BB505" s="183">
        <f>IFERROR(INDEX($W$79:$W$107,MATCH('backend (Ikke rør)'!$AD505,$Q$79:$Q$107,0)),"")</f>
        <v>0</v>
      </c>
      <c r="BC505" s="188" t="b">
        <f t="shared" si="9"/>
        <v>0</v>
      </c>
    </row>
    <row r="506" spans="26:55" x14ac:dyDescent="0.25">
      <c r="Z506" s="186">
        <v>523</v>
      </c>
      <c r="AA506" s="191"/>
      <c r="AB506" s="191"/>
      <c r="AC506" s="191"/>
      <c r="AD506" s="191"/>
      <c r="AE506" s="191"/>
      <c r="AF506" s="191"/>
      <c r="AG506" s="191"/>
      <c r="AH506" s="191"/>
      <c r="AI506" s="191"/>
      <c r="AJ506" s="191"/>
      <c r="AK506" s="191"/>
      <c r="AL506" s="191"/>
      <c r="AM506" s="191"/>
      <c r="AN506" s="191"/>
      <c r="AO506" s="191"/>
      <c r="AP506" s="191"/>
      <c r="AQ506" s="191"/>
      <c r="AR506" s="191"/>
      <c r="AS506" s="191"/>
      <c r="AT506" s="191"/>
      <c r="AU506" s="191"/>
      <c r="AV506" s="183" t="str">
        <f>IFERROR(INDEX(prosjekttema_og_tittel[tema inngår i prosjektsøknad],MATCH(AD506,prosjekttema_og_tittel[rowId - prosjekttema],0)),"")</f>
        <v/>
      </c>
      <c r="AW506" s="183" t="str">
        <f>IFERROR(INDEX(prosjekttema_og_tittel[prosjekttema inngår i prosjektsøknad som har fått innvilgede midler],MATCH(AD506,prosjekttema_og_tittel[rowId - prosjekttema],0)),"")</f>
        <v/>
      </c>
      <c r="AX506" s="200" t="str">
        <f>IFERROR(INDEX($T$13:$T$76,MATCH('backend (Ikke rør)'!$AD506,$Q$13:$Q$76,0)),"")</f>
        <v>Måloppnåelse (antall ansatte)</v>
      </c>
      <c r="AY506" s="200">
        <f>IFERROR(INDEX($U$13:$U$76,MATCH('backend (Ikke rør)'!$AD506,$Q$13:$Q$76,0)),"")</f>
        <v>0</v>
      </c>
      <c r="AZ506" s="200">
        <f>IFERROR(INDEX($V$13:$V$76,MATCH('backend (Ikke rør)'!$AD506,$Q$13:$Q$76,0)),"")</f>
        <v>0</v>
      </c>
      <c r="BA506" s="183">
        <f>IFERROR(INDEX($V$79:$V$107,MATCH('backend (Ikke rør)'!$AD506,$Q$79:$Q$107,0)),"")</f>
        <v>0</v>
      </c>
      <c r="BB506" s="183">
        <f>IFERROR(INDEX($W$79:$W$107,MATCH('backend (Ikke rør)'!$AD506,$Q$79:$Q$107,0)),"")</f>
        <v>0</v>
      </c>
      <c r="BC506" s="188" t="b">
        <f t="shared" si="9"/>
        <v>0</v>
      </c>
    </row>
    <row r="507" spans="26:55" x14ac:dyDescent="0.25">
      <c r="Z507" s="186">
        <v>524</v>
      </c>
      <c r="AA507" s="191"/>
      <c r="AB507" s="191"/>
      <c r="AC507" s="191"/>
      <c r="AD507" s="191"/>
      <c r="AE507" s="191"/>
      <c r="AF507" s="191"/>
      <c r="AG507" s="191"/>
      <c r="AH507" s="191"/>
      <c r="AI507" s="191"/>
      <c r="AJ507" s="191"/>
      <c r="AK507" s="191"/>
      <c r="AL507" s="191"/>
      <c r="AM507" s="191"/>
      <c r="AN507" s="191"/>
      <c r="AO507" s="191"/>
      <c r="AP507" s="191"/>
      <c r="AQ507" s="191"/>
      <c r="AR507" s="191"/>
      <c r="AS507" s="191"/>
      <c r="AT507" s="191"/>
      <c r="AU507" s="191"/>
      <c r="AV507" s="183" t="str">
        <f>IFERROR(INDEX(prosjekttema_og_tittel[tema inngår i prosjektsøknad],MATCH(AD507,prosjekttema_og_tittel[rowId - prosjekttema],0)),"")</f>
        <v/>
      </c>
      <c r="AW507" s="183" t="str">
        <f>IFERROR(INDEX(prosjekttema_og_tittel[prosjekttema inngår i prosjektsøknad som har fått innvilgede midler],MATCH(AD507,prosjekttema_og_tittel[rowId - prosjekttema],0)),"")</f>
        <v/>
      </c>
      <c r="AX507" s="200" t="str">
        <f>IFERROR(INDEX($T$13:$T$76,MATCH('backend (Ikke rør)'!$AD507,$Q$13:$Q$76,0)),"")</f>
        <v>Måloppnåelse (antall ansatte)</v>
      </c>
      <c r="AY507" s="200">
        <f>IFERROR(INDEX($U$13:$U$76,MATCH('backend (Ikke rør)'!$AD507,$Q$13:$Q$76,0)),"")</f>
        <v>0</v>
      </c>
      <c r="AZ507" s="200">
        <f>IFERROR(INDEX($V$13:$V$76,MATCH('backend (Ikke rør)'!$AD507,$Q$13:$Q$76,0)),"")</f>
        <v>0</v>
      </c>
      <c r="BA507" s="183">
        <f>IFERROR(INDEX($V$79:$V$107,MATCH('backend (Ikke rør)'!$AD507,$Q$79:$Q$107,0)),"")</f>
        <v>0</v>
      </c>
      <c r="BB507" s="183">
        <f>IFERROR(INDEX($W$79:$W$107,MATCH('backend (Ikke rør)'!$AD507,$Q$79:$Q$107,0)),"")</f>
        <v>0</v>
      </c>
      <c r="BC507" s="188" t="b">
        <f t="shared" si="9"/>
        <v>0</v>
      </c>
    </row>
    <row r="508" spans="26:55" x14ac:dyDescent="0.25">
      <c r="Z508" s="186">
        <v>525</v>
      </c>
      <c r="AA508" s="191"/>
      <c r="AB508" s="191"/>
      <c r="AC508" s="191"/>
      <c r="AD508" s="191"/>
      <c r="AE508" s="191"/>
      <c r="AF508" s="191"/>
      <c r="AG508" s="191"/>
      <c r="AH508" s="191"/>
      <c r="AI508" s="191"/>
      <c r="AJ508" s="191"/>
      <c r="AK508" s="191"/>
      <c r="AL508" s="191"/>
      <c r="AM508" s="191"/>
      <c r="AN508" s="191"/>
      <c r="AO508" s="191"/>
      <c r="AP508" s="191"/>
      <c r="AQ508" s="191"/>
      <c r="AR508" s="191"/>
      <c r="AS508" s="191"/>
      <c r="AT508" s="191"/>
      <c r="AU508" s="191"/>
      <c r="AV508" s="183" t="str">
        <f>IFERROR(INDEX(prosjekttema_og_tittel[tema inngår i prosjektsøknad],MATCH(AD508,prosjekttema_og_tittel[rowId - prosjekttema],0)),"")</f>
        <v/>
      </c>
      <c r="AW508" s="183" t="str">
        <f>IFERROR(INDEX(prosjekttema_og_tittel[prosjekttema inngår i prosjektsøknad som har fått innvilgede midler],MATCH(AD508,prosjekttema_og_tittel[rowId - prosjekttema],0)),"")</f>
        <v/>
      </c>
      <c r="AX508" s="200" t="str">
        <f>IFERROR(INDEX($T$13:$T$76,MATCH('backend (Ikke rør)'!$AD508,$Q$13:$Q$76,0)),"")</f>
        <v>Måloppnåelse (antall ansatte)</v>
      </c>
      <c r="AY508" s="200">
        <f>IFERROR(INDEX($U$13:$U$76,MATCH('backend (Ikke rør)'!$AD508,$Q$13:$Q$76,0)),"")</f>
        <v>0</v>
      </c>
      <c r="AZ508" s="200">
        <f>IFERROR(INDEX($V$13:$V$76,MATCH('backend (Ikke rør)'!$AD508,$Q$13:$Q$76,0)),"")</f>
        <v>0</v>
      </c>
      <c r="BA508" s="183">
        <f>IFERROR(INDEX($V$79:$V$107,MATCH('backend (Ikke rør)'!$AD508,$Q$79:$Q$107,0)),"")</f>
        <v>0</v>
      </c>
      <c r="BB508" s="183">
        <f>IFERROR(INDEX($W$79:$W$107,MATCH('backend (Ikke rør)'!$AD508,$Q$79:$Q$107,0)),"")</f>
        <v>0</v>
      </c>
      <c r="BC508" s="188" t="b">
        <f t="shared" si="9"/>
        <v>0</v>
      </c>
    </row>
    <row r="509" spans="26:55" x14ac:dyDescent="0.25">
      <c r="Z509" s="186">
        <v>526</v>
      </c>
      <c r="AA509" s="191"/>
      <c r="AB509" s="191"/>
      <c r="AC509" s="191"/>
      <c r="AD509" s="191"/>
      <c r="AE509" s="191"/>
      <c r="AF509" s="191"/>
      <c r="AG509" s="191"/>
      <c r="AH509" s="191"/>
      <c r="AI509" s="191"/>
      <c r="AJ509" s="191"/>
      <c r="AK509" s="191"/>
      <c r="AL509" s="191"/>
      <c r="AM509" s="191"/>
      <c r="AN509" s="191"/>
      <c r="AO509" s="191"/>
      <c r="AP509" s="191"/>
      <c r="AQ509" s="191"/>
      <c r="AR509" s="191"/>
      <c r="AS509" s="191"/>
      <c r="AT509" s="191"/>
      <c r="AU509" s="191"/>
      <c r="AV509" s="183" t="str">
        <f>IFERROR(INDEX(prosjekttema_og_tittel[tema inngår i prosjektsøknad],MATCH(AD509,prosjekttema_og_tittel[rowId - prosjekttema],0)),"")</f>
        <v/>
      </c>
      <c r="AW509" s="183" t="str">
        <f>IFERROR(INDEX(prosjekttema_og_tittel[prosjekttema inngår i prosjektsøknad som har fått innvilgede midler],MATCH(AD509,prosjekttema_og_tittel[rowId - prosjekttema],0)),"")</f>
        <v/>
      </c>
      <c r="AX509" s="200" t="str">
        <f>IFERROR(INDEX($T$13:$T$76,MATCH('backend (Ikke rør)'!$AD509,$Q$13:$Q$76,0)),"")</f>
        <v>Måloppnåelse (antall ansatte)</v>
      </c>
      <c r="AY509" s="200">
        <f>IFERROR(INDEX($U$13:$U$76,MATCH('backend (Ikke rør)'!$AD509,$Q$13:$Q$76,0)),"")</f>
        <v>0</v>
      </c>
      <c r="AZ509" s="200">
        <f>IFERROR(INDEX($V$13:$V$76,MATCH('backend (Ikke rør)'!$AD509,$Q$13:$Q$76,0)),"")</f>
        <v>0</v>
      </c>
      <c r="BA509" s="183">
        <f>IFERROR(INDEX($V$79:$V$107,MATCH('backend (Ikke rør)'!$AD509,$Q$79:$Q$107,0)),"")</f>
        <v>0</v>
      </c>
      <c r="BB509" s="183">
        <f>IFERROR(INDEX($W$79:$W$107,MATCH('backend (Ikke rør)'!$AD509,$Q$79:$Q$107,0)),"")</f>
        <v>0</v>
      </c>
      <c r="BC509" s="188" t="b">
        <f t="shared" si="9"/>
        <v>0</v>
      </c>
    </row>
    <row r="510" spans="26:55" x14ac:dyDescent="0.25">
      <c r="Z510" s="186">
        <v>527</v>
      </c>
      <c r="AA510" s="191"/>
      <c r="AB510" s="191"/>
      <c r="AC510" s="191"/>
      <c r="AD510" s="191"/>
      <c r="AE510" s="191"/>
      <c r="AF510" s="191"/>
      <c r="AG510" s="191"/>
      <c r="AH510" s="191"/>
      <c r="AI510" s="191"/>
      <c r="AJ510" s="191"/>
      <c r="AK510" s="191"/>
      <c r="AL510" s="191"/>
      <c r="AM510" s="191"/>
      <c r="AN510" s="191"/>
      <c r="AO510" s="191"/>
      <c r="AP510" s="191"/>
      <c r="AQ510" s="191"/>
      <c r="AR510" s="191"/>
      <c r="AS510" s="191"/>
      <c r="AT510" s="191"/>
      <c r="AU510" s="191"/>
      <c r="AV510" s="183" t="str">
        <f>IFERROR(INDEX(prosjekttema_og_tittel[tema inngår i prosjektsøknad],MATCH(AD510,prosjekttema_og_tittel[rowId - prosjekttema],0)),"")</f>
        <v/>
      </c>
      <c r="AW510" s="183" t="str">
        <f>IFERROR(INDEX(prosjekttema_og_tittel[prosjekttema inngår i prosjektsøknad som har fått innvilgede midler],MATCH(AD510,prosjekttema_og_tittel[rowId - prosjekttema],0)),"")</f>
        <v/>
      </c>
      <c r="AX510" s="200" t="str">
        <f>IFERROR(INDEX($T$13:$T$76,MATCH('backend (Ikke rør)'!$AD510,$Q$13:$Q$76,0)),"")</f>
        <v>Måloppnåelse (antall ansatte)</v>
      </c>
      <c r="AY510" s="200">
        <f>IFERROR(INDEX($U$13:$U$76,MATCH('backend (Ikke rør)'!$AD510,$Q$13:$Q$76,0)),"")</f>
        <v>0</v>
      </c>
      <c r="AZ510" s="200">
        <f>IFERROR(INDEX($V$13:$V$76,MATCH('backend (Ikke rør)'!$AD510,$Q$13:$Q$76,0)),"")</f>
        <v>0</v>
      </c>
      <c r="BA510" s="183">
        <f>IFERROR(INDEX($V$79:$V$107,MATCH('backend (Ikke rør)'!$AD510,$Q$79:$Q$107,0)),"")</f>
        <v>0</v>
      </c>
      <c r="BB510" s="183">
        <f>IFERROR(INDEX($W$79:$W$107,MATCH('backend (Ikke rør)'!$AD510,$Q$79:$Q$107,0)),"")</f>
        <v>0</v>
      </c>
      <c r="BC510" s="188" t="b">
        <f t="shared" si="9"/>
        <v>0</v>
      </c>
    </row>
    <row r="511" spans="26:55" x14ac:dyDescent="0.25">
      <c r="Z511" s="186">
        <v>528</v>
      </c>
      <c r="AA511" s="191"/>
      <c r="AB511" s="191"/>
      <c r="AC511" s="191"/>
      <c r="AD511" s="191"/>
      <c r="AE511" s="191"/>
      <c r="AF511" s="191"/>
      <c r="AG511" s="191"/>
      <c r="AH511" s="191"/>
      <c r="AI511" s="191"/>
      <c r="AJ511" s="191"/>
      <c r="AK511" s="191"/>
      <c r="AL511" s="191"/>
      <c r="AM511" s="191"/>
      <c r="AN511" s="191"/>
      <c r="AO511" s="191"/>
      <c r="AP511" s="191"/>
      <c r="AQ511" s="191"/>
      <c r="AR511" s="191"/>
      <c r="AS511" s="191"/>
      <c r="AT511" s="191"/>
      <c r="AU511" s="191"/>
      <c r="AV511" s="183" t="str">
        <f>IFERROR(INDEX(prosjekttema_og_tittel[tema inngår i prosjektsøknad],MATCH(AD511,prosjekttema_og_tittel[rowId - prosjekttema],0)),"")</f>
        <v/>
      </c>
      <c r="AW511" s="183" t="str">
        <f>IFERROR(INDEX(prosjekttema_og_tittel[prosjekttema inngår i prosjektsøknad som har fått innvilgede midler],MATCH(AD511,prosjekttema_og_tittel[rowId - prosjekttema],0)),"")</f>
        <v/>
      </c>
      <c r="AX511" s="200" t="str">
        <f>IFERROR(INDEX($T$13:$T$76,MATCH('backend (Ikke rør)'!$AD511,$Q$13:$Q$76,0)),"")</f>
        <v>Måloppnåelse (antall ansatte)</v>
      </c>
      <c r="AY511" s="200">
        <f>IFERROR(INDEX($U$13:$U$76,MATCH('backend (Ikke rør)'!$AD511,$Q$13:$Q$76,0)),"")</f>
        <v>0</v>
      </c>
      <c r="AZ511" s="200">
        <f>IFERROR(INDEX($V$13:$V$76,MATCH('backend (Ikke rør)'!$AD511,$Q$13:$Q$76,0)),"")</f>
        <v>0</v>
      </c>
      <c r="BA511" s="183">
        <f>IFERROR(INDEX($V$79:$V$107,MATCH('backend (Ikke rør)'!$AD511,$Q$79:$Q$107,0)),"")</f>
        <v>0</v>
      </c>
      <c r="BB511" s="183">
        <f>IFERROR(INDEX($W$79:$W$107,MATCH('backend (Ikke rør)'!$AD511,$Q$79:$Q$107,0)),"")</f>
        <v>0</v>
      </c>
      <c r="BC511" s="188" t="b">
        <f t="shared" si="9"/>
        <v>0</v>
      </c>
    </row>
    <row r="512" spans="26:55" x14ac:dyDescent="0.25">
      <c r="Z512" s="186">
        <v>529</v>
      </c>
      <c r="AA512" s="191"/>
      <c r="AB512" s="191"/>
      <c r="AC512" s="191"/>
      <c r="AD512" s="191"/>
      <c r="AE512" s="191"/>
      <c r="AF512" s="191"/>
      <c r="AG512" s="191"/>
      <c r="AH512" s="191"/>
      <c r="AI512" s="191"/>
      <c r="AJ512" s="191"/>
      <c r="AK512" s="191"/>
      <c r="AL512" s="191"/>
      <c r="AM512" s="191"/>
      <c r="AN512" s="191"/>
      <c r="AO512" s="191"/>
      <c r="AP512" s="191"/>
      <c r="AQ512" s="191"/>
      <c r="AR512" s="191"/>
      <c r="AS512" s="191"/>
      <c r="AT512" s="191"/>
      <c r="AU512" s="191"/>
      <c r="AV512" s="183" t="str">
        <f>IFERROR(INDEX(prosjekttema_og_tittel[tema inngår i prosjektsøknad],MATCH(AD512,prosjekttema_og_tittel[rowId - prosjekttema],0)),"")</f>
        <v/>
      </c>
      <c r="AW512" s="183" t="str">
        <f>IFERROR(INDEX(prosjekttema_og_tittel[prosjekttema inngår i prosjektsøknad som har fått innvilgede midler],MATCH(AD512,prosjekttema_og_tittel[rowId - prosjekttema],0)),"")</f>
        <v/>
      </c>
      <c r="AX512" s="200" t="str">
        <f>IFERROR(INDEX($T$13:$T$76,MATCH('backend (Ikke rør)'!$AD512,$Q$13:$Q$76,0)),"")</f>
        <v>Måloppnåelse (antall ansatte)</v>
      </c>
      <c r="AY512" s="200">
        <f>IFERROR(INDEX($U$13:$U$76,MATCH('backend (Ikke rør)'!$AD512,$Q$13:$Q$76,0)),"")</f>
        <v>0</v>
      </c>
      <c r="AZ512" s="200">
        <f>IFERROR(INDEX($V$13:$V$76,MATCH('backend (Ikke rør)'!$AD512,$Q$13:$Q$76,0)),"")</f>
        <v>0</v>
      </c>
      <c r="BA512" s="183">
        <f>IFERROR(INDEX($V$79:$V$107,MATCH('backend (Ikke rør)'!$AD512,$Q$79:$Q$107,0)),"")</f>
        <v>0</v>
      </c>
      <c r="BB512" s="183">
        <f>IFERROR(INDEX($W$79:$W$107,MATCH('backend (Ikke rør)'!$AD512,$Q$79:$Q$107,0)),"")</f>
        <v>0</v>
      </c>
      <c r="BC512" s="188" t="b">
        <f t="shared" si="9"/>
        <v>0</v>
      </c>
    </row>
    <row r="513" spans="26:55" x14ac:dyDescent="0.25">
      <c r="Z513" s="186">
        <v>530</v>
      </c>
      <c r="AA513" s="191"/>
      <c r="AB513" s="191"/>
      <c r="AC513" s="191"/>
      <c r="AD513" s="191"/>
      <c r="AE513" s="191"/>
      <c r="AF513" s="191"/>
      <c r="AG513" s="191"/>
      <c r="AH513" s="191"/>
      <c r="AI513" s="191"/>
      <c r="AJ513" s="191"/>
      <c r="AK513" s="191"/>
      <c r="AL513" s="191"/>
      <c r="AM513" s="191"/>
      <c r="AN513" s="191"/>
      <c r="AO513" s="191"/>
      <c r="AP513" s="191"/>
      <c r="AQ513" s="191"/>
      <c r="AR513" s="191"/>
      <c r="AS513" s="191"/>
      <c r="AT513" s="191"/>
      <c r="AU513" s="191"/>
      <c r="AV513" s="183" t="str">
        <f>IFERROR(INDEX(prosjekttema_og_tittel[tema inngår i prosjektsøknad],MATCH(AD513,prosjekttema_og_tittel[rowId - prosjekttema],0)),"")</f>
        <v/>
      </c>
      <c r="AW513" s="183" t="str">
        <f>IFERROR(INDEX(prosjekttema_og_tittel[prosjekttema inngår i prosjektsøknad som har fått innvilgede midler],MATCH(AD513,prosjekttema_og_tittel[rowId - prosjekttema],0)),"")</f>
        <v/>
      </c>
      <c r="AX513" s="200" t="str">
        <f>IFERROR(INDEX($T$13:$T$76,MATCH('backend (Ikke rør)'!$AD513,$Q$13:$Q$76,0)),"")</f>
        <v>Måloppnåelse (antall ansatte)</v>
      </c>
      <c r="AY513" s="200">
        <f>IFERROR(INDEX($U$13:$U$76,MATCH('backend (Ikke rør)'!$AD513,$Q$13:$Q$76,0)),"")</f>
        <v>0</v>
      </c>
      <c r="AZ513" s="200">
        <f>IFERROR(INDEX($V$13:$V$76,MATCH('backend (Ikke rør)'!$AD513,$Q$13:$Q$76,0)),"")</f>
        <v>0</v>
      </c>
      <c r="BA513" s="183">
        <f>IFERROR(INDEX($V$79:$V$107,MATCH('backend (Ikke rør)'!$AD513,$Q$79:$Q$107,0)),"")</f>
        <v>0</v>
      </c>
      <c r="BB513" s="183">
        <f>IFERROR(INDEX($W$79:$W$107,MATCH('backend (Ikke rør)'!$AD513,$Q$79:$Q$107,0)),"")</f>
        <v>0</v>
      </c>
      <c r="BC513" s="188" t="b">
        <f t="shared" si="9"/>
        <v>0</v>
      </c>
    </row>
    <row r="514" spans="26:55" x14ac:dyDescent="0.25">
      <c r="Z514" s="186">
        <v>531</v>
      </c>
      <c r="AA514" s="191"/>
      <c r="AB514" s="191"/>
      <c r="AC514" s="191"/>
      <c r="AD514" s="191"/>
      <c r="AE514" s="191"/>
      <c r="AF514" s="191"/>
      <c r="AG514" s="191"/>
      <c r="AH514" s="191"/>
      <c r="AI514" s="191"/>
      <c r="AJ514" s="191"/>
      <c r="AK514" s="191"/>
      <c r="AL514" s="191"/>
      <c r="AM514" s="191"/>
      <c r="AN514" s="191"/>
      <c r="AO514" s="191"/>
      <c r="AP514" s="191"/>
      <c r="AQ514" s="191"/>
      <c r="AR514" s="191"/>
      <c r="AS514" s="191"/>
      <c r="AT514" s="191"/>
      <c r="AU514" s="191"/>
      <c r="AV514" s="183" t="str">
        <f>IFERROR(INDEX(prosjekttema_og_tittel[tema inngår i prosjektsøknad],MATCH(AD514,prosjekttema_og_tittel[rowId - prosjekttema],0)),"")</f>
        <v/>
      </c>
      <c r="AW514" s="183" t="str">
        <f>IFERROR(INDEX(prosjekttema_og_tittel[prosjekttema inngår i prosjektsøknad som har fått innvilgede midler],MATCH(AD514,prosjekttema_og_tittel[rowId - prosjekttema],0)),"")</f>
        <v/>
      </c>
      <c r="AX514" s="200" t="str">
        <f>IFERROR(INDEX($T$13:$T$76,MATCH('backend (Ikke rør)'!$AD514,$Q$13:$Q$76,0)),"")</f>
        <v>Måloppnåelse (antall ansatte)</v>
      </c>
      <c r="AY514" s="200">
        <f>IFERROR(INDEX($U$13:$U$76,MATCH('backend (Ikke rør)'!$AD514,$Q$13:$Q$76,0)),"")</f>
        <v>0</v>
      </c>
      <c r="AZ514" s="200">
        <f>IFERROR(INDEX($V$13:$V$76,MATCH('backend (Ikke rør)'!$AD514,$Q$13:$Q$76,0)),"")</f>
        <v>0</v>
      </c>
      <c r="BA514" s="183">
        <f>IFERROR(INDEX($V$79:$V$107,MATCH('backend (Ikke rør)'!$AD514,$Q$79:$Q$107,0)),"")</f>
        <v>0</v>
      </c>
      <c r="BB514" s="183">
        <f>IFERROR(INDEX($W$79:$W$107,MATCH('backend (Ikke rør)'!$AD514,$Q$79:$Q$107,0)),"")</f>
        <v>0</v>
      </c>
      <c r="BC514" s="188" t="b">
        <f t="shared" si="9"/>
        <v>0</v>
      </c>
    </row>
    <row r="515" spans="26:55" x14ac:dyDescent="0.25">
      <c r="Z515" s="186">
        <v>532</v>
      </c>
      <c r="AA515" s="191"/>
      <c r="AB515" s="191"/>
      <c r="AC515" s="191"/>
      <c r="AD515" s="191"/>
      <c r="AE515" s="191"/>
      <c r="AF515" s="191"/>
      <c r="AG515" s="191"/>
      <c r="AH515" s="191"/>
      <c r="AI515" s="191"/>
      <c r="AJ515" s="191"/>
      <c r="AK515" s="191"/>
      <c r="AL515" s="191"/>
      <c r="AM515" s="191"/>
      <c r="AN515" s="191"/>
      <c r="AO515" s="191"/>
      <c r="AP515" s="191"/>
      <c r="AQ515" s="191"/>
      <c r="AR515" s="191"/>
      <c r="AS515" s="191"/>
      <c r="AT515" s="191"/>
      <c r="AU515" s="191"/>
      <c r="AV515" s="183" t="str">
        <f>IFERROR(INDEX(prosjekttema_og_tittel[tema inngår i prosjektsøknad],MATCH(AD515,prosjekttema_og_tittel[rowId - prosjekttema],0)),"")</f>
        <v/>
      </c>
      <c r="AW515" s="183" t="str">
        <f>IFERROR(INDEX(prosjekttema_og_tittel[prosjekttema inngår i prosjektsøknad som har fått innvilgede midler],MATCH(AD515,prosjekttema_og_tittel[rowId - prosjekttema],0)),"")</f>
        <v/>
      </c>
      <c r="AX515" s="200" t="str">
        <f>IFERROR(INDEX($T$13:$T$76,MATCH('backend (Ikke rør)'!$AD515,$Q$13:$Q$76,0)),"")</f>
        <v>Måloppnåelse (antall ansatte)</v>
      </c>
      <c r="AY515" s="200">
        <f>IFERROR(INDEX($U$13:$U$76,MATCH('backend (Ikke rør)'!$AD515,$Q$13:$Q$76,0)),"")</f>
        <v>0</v>
      </c>
      <c r="AZ515" s="200">
        <f>IFERROR(INDEX($V$13:$V$76,MATCH('backend (Ikke rør)'!$AD515,$Q$13:$Q$76,0)),"")</f>
        <v>0</v>
      </c>
      <c r="BA515" s="183">
        <f>IFERROR(INDEX($V$79:$V$107,MATCH('backend (Ikke rør)'!$AD515,$Q$79:$Q$107,0)),"")</f>
        <v>0</v>
      </c>
      <c r="BB515" s="183">
        <f>IFERROR(INDEX($W$79:$W$107,MATCH('backend (Ikke rør)'!$AD515,$Q$79:$Q$107,0)),"")</f>
        <v>0</v>
      </c>
      <c r="BC515" s="188" t="b">
        <f t="shared" si="9"/>
        <v>0</v>
      </c>
    </row>
    <row r="516" spans="26:55" x14ac:dyDescent="0.25">
      <c r="Z516" s="186">
        <v>533</v>
      </c>
      <c r="AA516" s="191"/>
      <c r="AB516" s="191"/>
      <c r="AC516" s="191"/>
      <c r="AD516" s="191"/>
      <c r="AE516" s="191"/>
      <c r="AF516" s="191"/>
      <c r="AG516" s="191"/>
      <c r="AH516" s="191"/>
      <c r="AI516" s="191"/>
      <c r="AJ516" s="191"/>
      <c r="AK516" s="191"/>
      <c r="AL516" s="191"/>
      <c r="AM516" s="191"/>
      <c r="AN516" s="191"/>
      <c r="AO516" s="191"/>
      <c r="AP516" s="191"/>
      <c r="AQ516" s="191"/>
      <c r="AR516" s="191"/>
      <c r="AS516" s="191"/>
      <c r="AT516" s="191"/>
      <c r="AU516" s="191"/>
      <c r="AV516" s="183" t="str">
        <f>IFERROR(INDEX(prosjekttema_og_tittel[tema inngår i prosjektsøknad],MATCH(AD516,prosjekttema_og_tittel[rowId - prosjekttema],0)),"")</f>
        <v/>
      </c>
      <c r="AW516" s="183" t="str">
        <f>IFERROR(INDEX(prosjekttema_og_tittel[prosjekttema inngår i prosjektsøknad som har fått innvilgede midler],MATCH(AD516,prosjekttema_og_tittel[rowId - prosjekttema],0)),"")</f>
        <v/>
      </c>
      <c r="AX516" s="200" t="str">
        <f>IFERROR(INDEX($T$13:$T$76,MATCH('backend (Ikke rør)'!$AD516,$Q$13:$Q$76,0)),"")</f>
        <v>Måloppnåelse (antall ansatte)</v>
      </c>
      <c r="AY516" s="200">
        <f>IFERROR(INDEX($U$13:$U$76,MATCH('backend (Ikke rør)'!$AD516,$Q$13:$Q$76,0)),"")</f>
        <v>0</v>
      </c>
      <c r="AZ516" s="200">
        <f>IFERROR(INDEX($V$13:$V$76,MATCH('backend (Ikke rør)'!$AD516,$Q$13:$Q$76,0)),"")</f>
        <v>0</v>
      </c>
      <c r="BA516" s="183">
        <f>IFERROR(INDEX($V$79:$V$107,MATCH('backend (Ikke rør)'!$AD516,$Q$79:$Q$107,0)),"")</f>
        <v>0</v>
      </c>
      <c r="BB516" s="183">
        <f>IFERROR(INDEX($W$79:$W$107,MATCH('backend (Ikke rør)'!$AD516,$Q$79:$Q$107,0)),"")</f>
        <v>0</v>
      </c>
      <c r="BC516" s="188" t="b">
        <f t="shared" si="9"/>
        <v>0</v>
      </c>
    </row>
    <row r="517" spans="26:55" x14ac:dyDescent="0.25">
      <c r="Z517" s="186">
        <v>534</v>
      </c>
      <c r="AA517" s="191"/>
      <c r="AB517" s="191"/>
      <c r="AC517" s="191"/>
      <c r="AD517" s="191"/>
      <c r="AE517" s="191"/>
      <c r="AF517" s="191"/>
      <c r="AG517" s="191"/>
      <c r="AH517" s="191"/>
      <c r="AI517" s="191"/>
      <c r="AJ517" s="191"/>
      <c r="AK517" s="191"/>
      <c r="AL517" s="191"/>
      <c r="AM517" s="191"/>
      <c r="AN517" s="191"/>
      <c r="AO517" s="191"/>
      <c r="AP517" s="191"/>
      <c r="AQ517" s="191"/>
      <c r="AR517" s="191"/>
      <c r="AS517" s="191"/>
      <c r="AT517" s="191"/>
      <c r="AU517" s="191"/>
      <c r="AV517" s="183" t="str">
        <f>IFERROR(INDEX(prosjekttema_og_tittel[tema inngår i prosjektsøknad],MATCH(AD517,prosjekttema_og_tittel[rowId - prosjekttema],0)),"")</f>
        <v/>
      </c>
      <c r="AW517" s="183" t="str">
        <f>IFERROR(INDEX(prosjekttema_og_tittel[prosjekttema inngår i prosjektsøknad som har fått innvilgede midler],MATCH(AD517,prosjekttema_og_tittel[rowId - prosjekttema],0)),"")</f>
        <v/>
      </c>
      <c r="AX517" s="200" t="str">
        <f>IFERROR(INDEX($T$13:$T$76,MATCH('backend (Ikke rør)'!$AD517,$Q$13:$Q$76,0)),"")</f>
        <v>Måloppnåelse (antall ansatte)</v>
      </c>
      <c r="AY517" s="200">
        <f>IFERROR(INDEX($U$13:$U$76,MATCH('backend (Ikke rør)'!$AD517,$Q$13:$Q$76,0)),"")</f>
        <v>0</v>
      </c>
      <c r="AZ517" s="200">
        <f>IFERROR(INDEX($V$13:$V$76,MATCH('backend (Ikke rør)'!$AD517,$Q$13:$Q$76,0)),"")</f>
        <v>0</v>
      </c>
      <c r="BA517" s="183">
        <f>IFERROR(INDEX($V$79:$V$107,MATCH('backend (Ikke rør)'!$AD517,$Q$79:$Q$107,0)),"")</f>
        <v>0</v>
      </c>
      <c r="BB517" s="183">
        <f>IFERROR(INDEX($W$79:$W$107,MATCH('backend (Ikke rør)'!$AD517,$Q$79:$Q$107,0)),"")</f>
        <v>0</v>
      </c>
      <c r="BC517" s="188" t="b">
        <f t="shared" si="9"/>
        <v>0</v>
      </c>
    </row>
    <row r="518" spans="26:55" x14ac:dyDescent="0.25">
      <c r="Z518" s="186">
        <v>535</v>
      </c>
      <c r="AA518" s="191"/>
      <c r="AB518" s="191"/>
      <c r="AC518" s="191"/>
      <c r="AD518" s="191"/>
      <c r="AE518" s="191"/>
      <c r="AF518" s="191"/>
      <c r="AG518" s="191"/>
      <c r="AH518" s="191"/>
      <c r="AI518" s="191"/>
      <c r="AJ518" s="191"/>
      <c r="AK518" s="191"/>
      <c r="AL518" s="191"/>
      <c r="AM518" s="191"/>
      <c r="AN518" s="191"/>
      <c r="AO518" s="191"/>
      <c r="AP518" s="191"/>
      <c r="AQ518" s="191"/>
      <c r="AR518" s="191"/>
      <c r="AS518" s="191"/>
      <c r="AT518" s="191"/>
      <c r="AU518" s="191"/>
      <c r="AV518" s="183" t="str">
        <f>IFERROR(INDEX(prosjekttema_og_tittel[tema inngår i prosjektsøknad],MATCH(AD518,prosjekttema_og_tittel[rowId - prosjekttema],0)),"")</f>
        <v/>
      </c>
      <c r="AW518" s="183" t="str">
        <f>IFERROR(INDEX(prosjekttema_og_tittel[prosjekttema inngår i prosjektsøknad som har fått innvilgede midler],MATCH(AD518,prosjekttema_og_tittel[rowId - prosjekttema],0)),"")</f>
        <v/>
      </c>
      <c r="AX518" s="200" t="str">
        <f>IFERROR(INDEX($T$13:$T$76,MATCH('backend (Ikke rør)'!$AD518,$Q$13:$Q$76,0)),"")</f>
        <v>Måloppnåelse (antall ansatte)</v>
      </c>
      <c r="AY518" s="200">
        <f>IFERROR(INDEX($U$13:$U$76,MATCH('backend (Ikke rør)'!$AD518,$Q$13:$Q$76,0)),"")</f>
        <v>0</v>
      </c>
      <c r="AZ518" s="200">
        <f>IFERROR(INDEX($V$13:$V$76,MATCH('backend (Ikke rør)'!$AD518,$Q$13:$Q$76,0)),"")</f>
        <v>0</v>
      </c>
      <c r="BA518" s="183">
        <f>IFERROR(INDEX($V$79:$V$107,MATCH('backend (Ikke rør)'!$AD518,$Q$79:$Q$107,0)),"")</f>
        <v>0</v>
      </c>
      <c r="BB518" s="183">
        <f>IFERROR(INDEX($W$79:$W$107,MATCH('backend (Ikke rør)'!$AD518,$Q$79:$Q$107,0)),"")</f>
        <v>0</v>
      </c>
      <c r="BC518" s="188" t="b">
        <f t="shared" si="9"/>
        <v>0</v>
      </c>
    </row>
    <row r="519" spans="26:55" x14ac:dyDescent="0.25">
      <c r="Z519" s="186">
        <v>536</v>
      </c>
      <c r="AA519" s="191"/>
      <c r="AB519" s="191"/>
      <c r="AC519" s="191"/>
      <c r="AD519" s="191"/>
      <c r="AE519" s="191"/>
      <c r="AF519" s="191"/>
      <c r="AG519" s="191"/>
      <c r="AH519" s="191"/>
      <c r="AI519" s="191"/>
      <c r="AJ519" s="191"/>
      <c r="AK519" s="191"/>
      <c r="AL519" s="191"/>
      <c r="AM519" s="191"/>
      <c r="AN519" s="191"/>
      <c r="AO519" s="191"/>
      <c r="AP519" s="191"/>
      <c r="AQ519" s="191"/>
      <c r="AR519" s="191"/>
      <c r="AS519" s="191"/>
      <c r="AT519" s="191"/>
      <c r="AU519" s="191"/>
      <c r="AV519" s="183" t="str">
        <f>IFERROR(INDEX(prosjekttema_og_tittel[tema inngår i prosjektsøknad],MATCH(AD519,prosjekttema_og_tittel[rowId - prosjekttema],0)),"")</f>
        <v/>
      </c>
      <c r="AW519" s="183" t="str">
        <f>IFERROR(INDEX(prosjekttema_og_tittel[prosjekttema inngår i prosjektsøknad som har fått innvilgede midler],MATCH(AD519,prosjekttema_og_tittel[rowId - prosjekttema],0)),"")</f>
        <v/>
      </c>
      <c r="AX519" s="200" t="str">
        <f>IFERROR(INDEX($T$13:$T$76,MATCH('backend (Ikke rør)'!$AD519,$Q$13:$Q$76,0)),"")</f>
        <v>Måloppnåelse (antall ansatte)</v>
      </c>
      <c r="AY519" s="200">
        <f>IFERROR(INDEX($U$13:$U$76,MATCH('backend (Ikke rør)'!$AD519,$Q$13:$Q$76,0)),"")</f>
        <v>0</v>
      </c>
      <c r="AZ519" s="200">
        <f>IFERROR(INDEX($V$13:$V$76,MATCH('backend (Ikke rør)'!$AD519,$Q$13:$Q$76,0)),"")</f>
        <v>0</v>
      </c>
      <c r="BA519" s="183">
        <f>IFERROR(INDEX($V$79:$V$107,MATCH('backend (Ikke rør)'!$AD519,$Q$79:$Q$107,0)),"")</f>
        <v>0</v>
      </c>
      <c r="BB519" s="183">
        <f>IFERROR(INDEX($W$79:$W$107,MATCH('backend (Ikke rør)'!$AD519,$Q$79:$Q$107,0)),"")</f>
        <v>0</v>
      </c>
      <c r="BC519" s="188" t="b">
        <f t="shared" si="9"/>
        <v>0</v>
      </c>
    </row>
    <row r="520" spans="26:55" x14ac:dyDescent="0.25">
      <c r="Z520" s="186">
        <v>537</v>
      </c>
      <c r="AA520" s="191"/>
      <c r="AB520" s="191"/>
      <c r="AC520" s="191"/>
      <c r="AD520" s="191"/>
      <c r="AE520" s="191"/>
      <c r="AF520" s="191"/>
      <c r="AG520" s="191"/>
      <c r="AH520" s="191"/>
      <c r="AI520" s="191"/>
      <c r="AJ520" s="191"/>
      <c r="AK520" s="191"/>
      <c r="AL520" s="191"/>
      <c r="AM520" s="191"/>
      <c r="AN520" s="191"/>
      <c r="AO520" s="191"/>
      <c r="AP520" s="191"/>
      <c r="AQ520" s="191"/>
      <c r="AR520" s="191"/>
      <c r="AS520" s="191"/>
      <c r="AT520" s="191"/>
      <c r="AU520" s="191"/>
      <c r="AV520" s="183" t="str">
        <f>IFERROR(INDEX(prosjekttema_og_tittel[tema inngår i prosjektsøknad],MATCH(AD520,prosjekttema_og_tittel[rowId - prosjekttema],0)),"")</f>
        <v/>
      </c>
      <c r="AW520" s="183" t="str">
        <f>IFERROR(INDEX(prosjekttema_og_tittel[prosjekttema inngår i prosjektsøknad som har fått innvilgede midler],MATCH(AD520,prosjekttema_og_tittel[rowId - prosjekttema],0)),"")</f>
        <v/>
      </c>
      <c r="AX520" s="200" t="str">
        <f>IFERROR(INDEX($T$13:$T$76,MATCH('backend (Ikke rør)'!$AD520,$Q$13:$Q$76,0)),"")</f>
        <v>Måloppnåelse (antall ansatte)</v>
      </c>
      <c r="AY520" s="200">
        <f>IFERROR(INDEX($U$13:$U$76,MATCH('backend (Ikke rør)'!$AD520,$Q$13:$Q$76,0)),"")</f>
        <v>0</v>
      </c>
      <c r="AZ520" s="200">
        <f>IFERROR(INDEX($V$13:$V$76,MATCH('backend (Ikke rør)'!$AD520,$Q$13:$Q$76,0)),"")</f>
        <v>0</v>
      </c>
      <c r="BA520" s="183">
        <f>IFERROR(INDEX($V$79:$V$107,MATCH('backend (Ikke rør)'!$AD520,$Q$79:$Q$107,0)),"")</f>
        <v>0</v>
      </c>
      <c r="BB520" s="183">
        <f>IFERROR(INDEX($W$79:$W$107,MATCH('backend (Ikke rør)'!$AD520,$Q$79:$Q$107,0)),"")</f>
        <v>0</v>
      </c>
      <c r="BC520" s="188" t="b">
        <f t="shared" si="9"/>
        <v>0</v>
      </c>
    </row>
    <row r="521" spans="26:55" x14ac:dyDescent="0.25">
      <c r="Z521" s="186">
        <v>538</v>
      </c>
      <c r="AA521" s="191"/>
      <c r="AB521" s="191"/>
      <c r="AC521" s="191"/>
      <c r="AD521" s="191"/>
      <c r="AE521" s="191"/>
      <c r="AF521" s="191"/>
      <c r="AG521" s="191"/>
      <c r="AH521" s="191"/>
      <c r="AI521" s="191"/>
      <c r="AJ521" s="191"/>
      <c r="AK521" s="191"/>
      <c r="AL521" s="191"/>
      <c r="AM521" s="191"/>
      <c r="AN521" s="191"/>
      <c r="AO521" s="191"/>
      <c r="AP521" s="191"/>
      <c r="AQ521" s="191"/>
      <c r="AR521" s="191"/>
      <c r="AS521" s="191"/>
      <c r="AT521" s="191"/>
      <c r="AU521" s="191"/>
      <c r="AV521" s="183" t="str">
        <f>IFERROR(INDEX(prosjekttema_og_tittel[tema inngår i prosjektsøknad],MATCH(AD521,prosjekttema_og_tittel[rowId - prosjekttema],0)),"")</f>
        <v/>
      </c>
      <c r="AW521" s="183" t="str">
        <f>IFERROR(INDEX(prosjekttema_og_tittel[prosjekttema inngår i prosjektsøknad som har fått innvilgede midler],MATCH(AD521,prosjekttema_og_tittel[rowId - prosjekttema],0)),"")</f>
        <v/>
      </c>
      <c r="AX521" s="200" t="str">
        <f>IFERROR(INDEX($T$13:$T$76,MATCH('backend (Ikke rør)'!$AD521,$Q$13:$Q$76,0)),"")</f>
        <v>Måloppnåelse (antall ansatte)</v>
      </c>
      <c r="AY521" s="200">
        <f>IFERROR(INDEX($U$13:$U$76,MATCH('backend (Ikke rør)'!$AD521,$Q$13:$Q$76,0)),"")</f>
        <v>0</v>
      </c>
      <c r="AZ521" s="200">
        <f>IFERROR(INDEX($V$13:$V$76,MATCH('backend (Ikke rør)'!$AD521,$Q$13:$Q$76,0)),"")</f>
        <v>0</v>
      </c>
      <c r="BA521" s="183">
        <f>IFERROR(INDEX($V$79:$V$107,MATCH('backend (Ikke rør)'!$AD521,$Q$79:$Q$107,0)),"")</f>
        <v>0</v>
      </c>
      <c r="BB521" s="183">
        <f>IFERROR(INDEX($W$79:$W$107,MATCH('backend (Ikke rør)'!$AD521,$Q$79:$Q$107,0)),"")</f>
        <v>0</v>
      </c>
      <c r="BC521" s="188" t="b">
        <f t="shared" si="9"/>
        <v>0</v>
      </c>
    </row>
    <row r="522" spans="26:55" x14ac:dyDescent="0.25">
      <c r="Z522" s="186">
        <v>539</v>
      </c>
      <c r="AA522" s="191"/>
      <c r="AB522" s="191"/>
      <c r="AC522" s="191"/>
      <c r="AD522" s="191"/>
      <c r="AE522" s="191"/>
      <c r="AF522" s="191"/>
      <c r="AG522" s="191"/>
      <c r="AH522" s="191"/>
      <c r="AI522" s="191"/>
      <c r="AJ522" s="191"/>
      <c r="AK522" s="191"/>
      <c r="AL522" s="191"/>
      <c r="AM522" s="191"/>
      <c r="AN522" s="191"/>
      <c r="AO522" s="191"/>
      <c r="AP522" s="191"/>
      <c r="AQ522" s="191"/>
      <c r="AR522" s="191"/>
      <c r="AS522" s="191"/>
      <c r="AT522" s="191"/>
      <c r="AU522" s="191"/>
      <c r="AV522" s="183" t="str">
        <f>IFERROR(INDEX(prosjekttema_og_tittel[tema inngår i prosjektsøknad],MATCH(AD522,prosjekttema_og_tittel[rowId - prosjekttema],0)),"")</f>
        <v/>
      </c>
      <c r="AW522" s="183" t="str">
        <f>IFERROR(INDEX(prosjekttema_og_tittel[prosjekttema inngår i prosjektsøknad som har fått innvilgede midler],MATCH(AD522,prosjekttema_og_tittel[rowId - prosjekttema],0)),"")</f>
        <v/>
      </c>
      <c r="AX522" s="200" t="str">
        <f>IFERROR(INDEX($T$13:$T$76,MATCH('backend (Ikke rør)'!$AD522,$Q$13:$Q$76,0)),"")</f>
        <v>Måloppnåelse (antall ansatte)</v>
      </c>
      <c r="AY522" s="200">
        <f>IFERROR(INDEX($U$13:$U$76,MATCH('backend (Ikke rør)'!$AD522,$Q$13:$Q$76,0)),"")</f>
        <v>0</v>
      </c>
      <c r="AZ522" s="200">
        <f>IFERROR(INDEX($V$13:$V$76,MATCH('backend (Ikke rør)'!$AD522,$Q$13:$Q$76,0)),"")</f>
        <v>0</v>
      </c>
      <c r="BA522" s="183">
        <f>IFERROR(INDEX($V$79:$V$107,MATCH('backend (Ikke rør)'!$AD522,$Q$79:$Q$107,0)),"")</f>
        <v>0</v>
      </c>
      <c r="BB522" s="183">
        <f>IFERROR(INDEX($W$79:$W$107,MATCH('backend (Ikke rør)'!$AD522,$Q$79:$Q$107,0)),"")</f>
        <v>0</v>
      </c>
      <c r="BC522" s="188" t="b">
        <f t="shared" si="9"/>
        <v>0</v>
      </c>
    </row>
    <row r="523" spans="26:55" x14ac:dyDescent="0.25">
      <c r="Z523" s="186">
        <v>540</v>
      </c>
      <c r="AA523" s="191"/>
      <c r="AB523" s="191"/>
      <c r="AC523" s="191"/>
      <c r="AD523" s="191"/>
      <c r="AE523" s="191"/>
      <c r="AF523" s="191"/>
      <c r="AG523" s="191"/>
      <c r="AH523" s="191"/>
      <c r="AI523" s="191"/>
      <c r="AJ523" s="191"/>
      <c r="AK523" s="191"/>
      <c r="AL523" s="191"/>
      <c r="AM523" s="191"/>
      <c r="AN523" s="191"/>
      <c r="AO523" s="191"/>
      <c r="AP523" s="191"/>
      <c r="AQ523" s="191"/>
      <c r="AR523" s="191"/>
      <c r="AS523" s="191"/>
      <c r="AT523" s="191"/>
      <c r="AU523" s="191"/>
      <c r="AV523" s="183" t="str">
        <f>IFERROR(INDEX(prosjekttema_og_tittel[tema inngår i prosjektsøknad],MATCH(AD523,prosjekttema_og_tittel[rowId - prosjekttema],0)),"")</f>
        <v/>
      </c>
      <c r="AW523" s="183" t="str">
        <f>IFERROR(INDEX(prosjekttema_og_tittel[prosjekttema inngår i prosjektsøknad som har fått innvilgede midler],MATCH(AD523,prosjekttema_og_tittel[rowId - prosjekttema],0)),"")</f>
        <v/>
      </c>
      <c r="AX523" s="200" t="str">
        <f>IFERROR(INDEX($T$13:$T$76,MATCH('backend (Ikke rør)'!$AD523,$Q$13:$Q$76,0)),"")</f>
        <v>Måloppnåelse (antall ansatte)</v>
      </c>
      <c r="AY523" s="200">
        <f>IFERROR(INDEX($U$13:$U$76,MATCH('backend (Ikke rør)'!$AD523,$Q$13:$Q$76,0)),"")</f>
        <v>0</v>
      </c>
      <c r="AZ523" s="200">
        <f>IFERROR(INDEX($V$13:$V$76,MATCH('backend (Ikke rør)'!$AD523,$Q$13:$Q$76,0)),"")</f>
        <v>0</v>
      </c>
      <c r="BA523" s="183">
        <f>IFERROR(INDEX($V$79:$V$107,MATCH('backend (Ikke rør)'!$AD523,$Q$79:$Q$107,0)),"")</f>
        <v>0</v>
      </c>
      <c r="BB523" s="183">
        <f>IFERROR(INDEX($W$79:$W$107,MATCH('backend (Ikke rør)'!$AD523,$Q$79:$Q$107,0)),"")</f>
        <v>0</v>
      </c>
      <c r="BC523" s="188" t="b">
        <f t="shared" si="9"/>
        <v>0</v>
      </c>
    </row>
    <row r="524" spans="26:55" x14ac:dyDescent="0.25">
      <c r="Z524" s="186">
        <v>541</v>
      </c>
      <c r="AA524" s="191"/>
      <c r="AB524" s="191"/>
      <c r="AC524" s="191"/>
      <c r="AD524" s="191"/>
      <c r="AE524" s="191"/>
      <c r="AF524" s="191"/>
      <c r="AG524" s="191"/>
      <c r="AH524" s="191"/>
      <c r="AI524" s="191"/>
      <c r="AJ524" s="191"/>
      <c r="AK524" s="191"/>
      <c r="AL524" s="191"/>
      <c r="AM524" s="191"/>
      <c r="AN524" s="191"/>
      <c r="AO524" s="191"/>
      <c r="AP524" s="191"/>
      <c r="AQ524" s="191"/>
      <c r="AR524" s="191"/>
      <c r="AS524" s="191"/>
      <c r="AT524" s="191"/>
      <c r="AU524" s="191"/>
      <c r="AV524" s="183" t="str">
        <f>IFERROR(INDEX(prosjekttema_og_tittel[tema inngår i prosjektsøknad],MATCH(AD524,prosjekttema_og_tittel[rowId - prosjekttema],0)),"")</f>
        <v/>
      </c>
      <c r="AW524" s="183" t="str">
        <f>IFERROR(INDEX(prosjekttema_og_tittel[prosjekttema inngår i prosjektsøknad som har fått innvilgede midler],MATCH(AD524,prosjekttema_og_tittel[rowId - prosjekttema],0)),"")</f>
        <v/>
      </c>
      <c r="AX524" s="200" t="str">
        <f>IFERROR(INDEX($T$13:$T$76,MATCH('backend (Ikke rør)'!$AD524,$Q$13:$Q$76,0)),"")</f>
        <v>Måloppnåelse (antall ansatte)</v>
      </c>
      <c r="AY524" s="200">
        <f>IFERROR(INDEX($U$13:$U$76,MATCH('backend (Ikke rør)'!$AD524,$Q$13:$Q$76,0)),"")</f>
        <v>0</v>
      </c>
      <c r="AZ524" s="200">
        <f>IFERROR(INDEX($V$13:$V$76,MATCH('backend (Ikke rør)'!$AD524,$Q$13:$Q$76,0)),"")</f>
        <v>0</v>
      </c>
      <c r="BA524" s="183">
        <f>IFERROR(INDEX($V$79:$V$107,MATCH('backend (Ikke rør)'!$AD524,$Q$79:$Q$107,0)),"")</f>
        <v>0</v>
      </c>
      <c r="BB524" s="183">
        <f>IFERROR(INDEX($W$79:$W$107,MATCH('backend (Ikke rør)'!$AD524,$Q$79:$Q$107,0)),"")</f>
        <v>0</v>
      </c>
      <c r="BC524" s="188" t="b">
        <f t="shared" si="9"/>
        <v>0</v>
      </c>
    </row>
    <row r="525" spans="26:55" x14ac:dyDescent="0.25">
      <c r="Z525" s="186">
        <v>542</v>
      </c>
      <c r="AA525" s="191"/>
      <c r="AB525" s="191"/>
      <c r="AC525" s="191"/>
      <c r="AD525" s="191"/>
      <c r="AE525" s="191"/>
      <c r="AF525" s="191"/>
      <c r="AG525" s="191"/>
      <c r="AH525" s="191"/>
      <c r="AI525" s="191"/>
      <c r="AJ525" s="191"/>
      <c r="AK525" s="191"/>
      <c r="AL525" s="191"/>
      <c r="AM525" s="191"/>
      <c r="AN525" s="191"/>
      <c r="AO525" s="191"/>
      <c r="AP525" s="191"/>
      <c r="AQ525" s="191"/>
      <c r="AR525" s="191"/>
      <c r="AS525" s="191"/>
      <c r="AT525" s="191"/>
      <c r="AU525" s="191"/>
      <c r="AV525" s="183" t="str">
        <f>IFERROR(INDEX(prosjekttema_og_tittel[tema inngår i prosjektsøknad],MATCH(AD525,prosjekttema_og_tittel[rowId - prosjekttema],0)),"")</f>
        <v/>
      </c>
      <c r="AW525" s="183" t="str">
        <f>IFERROR(INDEX(prosjekttema_og_tittel[prosjekttema inngår i prosjektsøknad som har fått innvilgede midler],MATCH(AD525,prosjekttema_og_tittel[rowId - prosjekttema],0)),"")</f>
        <v/>
      </c>
      <c r="AX525" s="200" t="str">
        <f>IFERROR(INDEX($T$13:$T$76,MATCH('backend (Ikke rør)'!$AD525,$Q$13:$Q$76,0)),"")</f>
        <v>Måloppnåelse (antall ansatte)</v>
      </c>
      <c r="AY525" s="200">
        <f>IFERROR(INDEX($U$13:$U$76,MATCH('backend (Ikke rør)'!$AD525,$Q$13:$Q$76,0)),"")</f>
        <v>0</v>
      </c>
      <c r="AZ525" s="200">
        <f>IFERROR(INDEX($V$13:$V$76,MATCH('backend (Ikke rør)'!$AD525,$Q$13:$Q$76,0)),"")</f>
        <v>0</v>
      </c>
      <c r="BA525" s="183">
        <f>IFERROR(INDEX($V$79:$V$107,MATCH('backend (Ikke rør)'!$AD525,$Q$79:$Q$107,0)),"")</f>
        <v>0</v>
      </c>
      <c r="BB525" s="183">
        <f>IFERROR(INDEX($W$79:$W$107,MATCH('backend (Ikke rør)'!$AD525,$Q$79:$Q$107,0)),"")</f>
        <v>0</v>
      </c>
      <c r="BC525" s="188" t="b">
        <f t="shared" si="9"/>
        <v>0</v>
      </c>
    </row>
    <row r="526" spans="26:55" x14ac:dyDescent="0.25">
      <c r="Z526" s="186">
        <v>543</v>
      </c>
      <c r="AA526" s="191"/>
      <c r="AB526" s="191"/>
      <c r="AC526" s="191"/>
      <c r="AD526" s="191"/>
      <c r="AE526" s="191"/>
      <c r="AF526" s="191"/>
      <c r="AG526" s="191"/>
      <c r="AH526" s="191"/>
      <c r="AI526" s="191"/>
      <c r="AJ526" s="191"/>
      <c r="AK526" s="191"/>
      <c r="AL526" s="191"/>
      <c r="AM526" s="191"/>
      <c r="AN526" s="191"/>
      <c r="AO526" s="191"/>
      <c r="AP526" s="191"/>
      <c r="AQ526" s="191"/>
      <c r="AR526" s="191"/>
      <c r="AS526" s="191"/>
      <c r="AT526" s="191"/>
      <c r="AU526" s="191"/>
      <c r="AV526" s="183" t="str">
        <f>IFERROR(INDEX(prosjekttema_og_tittel[tema inngår i prosjektsøknad],MATCH(AD526,prosjekttema_og_tittel[rowId - prosjekttema],0)),"")</f>
        <v/>
      </c>
      <c r="AW526" s="183" t="str">
        <f>IFERROR(INDEX(prosjekttema_og_tittel[prosjekttema inngår i prosjektsøknad som har fått innvilgede midler],MATCH(AD526,prosjekttema_og_tittel[rowId - prosjekttema],0)),"")</f>
        <v/>
      </c>
      <c r="AX526" s="200" t="str">
        <f>IFERROR(INDEX($T$13:$T$76,MATCH('backend (Ikke rør)'!$AD526,$Q$13:$Q$76,0)),"")</f>
        <v>Måloppnåelse (antall ansatte)</v>
      </c>
      <c r="AY526" s="200">
        <f>IFERROR(INDEX($U$13:$U$76,MATCH('backend (Ikke rør)'!$AD526,$Q$13:$Q$76,0)),"")</f>
        <v>0</v>
      </c>
      <c r="AZ526" s="200">
        <f>IFERROR(INDEX($V$13:$V$76,MATCH('backend (Ikke rør)'!$AD526,$Q$13:$Q$76,0)),"")</f>
        <v>0</v>
      </c>
      <c r="BA526" s="183">
        <f>IFERROR(INDEX($V$79:$V$107,MATCH('backend (Ikke rør)'!$AD526,$Q$79:$Q$107,0)),"")</f>
        <v>0</v>
      </c>
      <c r="BB526" s="183">
        <f>IFERROR(INDEX($W$79:$W$107,MATCH('backend (Ikke rør)'!$AD526,$Q$79:$Q$107,0)),"")</f>
        <v>0</v>
      </c>
      <c r="BC526" s="188" t="b">
        <f t="shared" si="9"/>
        <v>0</v>
      </c>
    </row>
    <row r="527" spans="26:55" x14ac:dyDescent="0.25">
      <c r="Z527" s="186">
        <v>544</v>
      </c>
      <c r="AA527" s="191"/>
      <c r="AB527" s="191"/>
      <c r="AC527" s="191"/>
      <c r="AD527" s="191"/>
      <c r="AE527" s="191"/>
      <c r="AF527" s="191"/>
      <c r="AG527" s="191"/>
      <c r="AH527" s="191"/>
      <c r="AI527" s="191"/>
      <c r="AJ527" s="191"/>
      <c r="AK527" s="191"/>
      <c r="AL527" s="191"/>
      <c r="AM527" s="191"/>
      <c r="AN527" s="191"/>
      <c r="AO527" s="191"/>
      <c r="AP527" s="191"/>
      <c r="AQ527" s="191"/>
      <c r="AR527" s="191"/>
      <c r="AS527" s="191"/>
      <c r="AT527" s="191"/>
      <c r="AU527" s="191"/>
      <c r="AV527" s="183" t="str">
        <f>IFERROR(INDEX(prosjekttema_og_tittel[tema inngår i prosjektsøknad],MATCH(AD527,prosjekttema_og_tittel[rowId - prosjekttema],0)),"")</f>
        <v/>
      </c>
      <c r="AW527" s="183" t="str">
        <f>IFERROR(INDEX(prosjekttema_og_tittel[prosjekttema inngår i prosjektsøknad som har fått innvilgede midler],MATCH(AD527,prosjekttema_og_tittel[rowId - prosjekttema],0)),"")</f>
        <v/>
      </c>
      <c r="AX527" s="200" t="str">
        <f>IFERROR(INDEX($T$13:$T$76,MATCH('backend (Ikke rør)'!$AD527,$Q$13:$Q$76,0)),"")</f>
        <v>Måloppnåelse (antall ansatte)</v>
      </c>
      <c r="AY527" s="200">
        <f>IFERROR(INDEX($U$13:$U$76,MATCH('backend (Ikke rør)'!$AD527,$Q$13:$Q$76,0)),"")</f>
        <v>0</v>
      </c>
      <c r="AZ527" s="200">
        <f>IFERROR(INDEX($V$13:$V$76,MATCH('backend (Ikke rør)'!$AD527,$Q$13:$Q$76,0)),"")</f>
        <v>0</v>
      </c>
      <c r="BA527" s="183">
        <f>IFERROR(INDEX($V$79:$V$107,MATCH('backend (Ikke rør)'!$AD527,$Q$79:$Q$107,0)),"")</f>
        <v>0</v>
      </c>
      <c r="BB527" s="183">
        <f>IFERROR(INDEX($W$79:$W$107,MATCH('backend (Ikke rør)'!$AD527,$Q$79:$Q$107,0)),"")</f>
        <v>0</v>
      </c>
      <c r="BC527" s="188" t="b">
        <f t="shared" si="9"/>
        <v>0</v>
      </c>
    </row>
    <row r="528" spans="26:55" x14ac:dyDescent="0.25">
      <c r="Z528" s="186">
        <v>545</v>
      </c>
      <c r="AA528" s="191"/>
      <c r="AB528" s="191"/>
      <c r="AC528" s="191"/>
      <c r="AD528" s="191"/>
      <c r="AE528" s="191"/>
      <c r="AF528" s="191"/>
      <c r="AG528" s="191"/>
      <c r="AH528" s="191"/>
      <c r="AI528" s="191"/>
      <c r="AJ528" s="191"/>
      <c r="AK528" s="191"/>
      <c r="AL528" s="191"/>
      <c r="AM528" s="191"/>
      <c r="AN528" s="191"/>
      <c r="AO528" s="191"/>
      <c r="AP528" s="191"/>
      <c r="AQ528" s="191"/>
      <c r="AR528" s="191"/>
      <c r="AS528" s="191"/>
      <c r="AT528" s="191"/>
      <c r="AU528" s="191"/>
      <c r="AV528" s="183" t="str">
        <f>IFERROR(INDEX(prosjekttema_og_tittel[tema inngår i prosjektsøknad],MATCH(AD528,prosjekttema_og_tittel[rowId - prosjekttema],0)),"")</f>
        <v/>
      </c>
      <c r="AW528" s="183" t="str">
        <f>IFERROR(INDEX(prosjekttema_og_tittel[prosjekttema inngår i prosjektsøknad som har fått innvilgede midler],MATCH(AD528,prosjekttema_og_tittel[rowId - prosjekttema],0)),"")</f>
        <v/>
      </c>
      <c r="AX528" s="200" t="str">
        <f>IFERROR(INDEX($T$13:$T$76,MATCH('backend (Ikke rør)'!$AD528,$Q$13:$Q$76,0)),"")</f>
        <v>Måloppnåelse (antall ansatte)</v>
      </c>
      <c r="AY528" s="200">
        <f>IFERROR(INDEX($U$13:$U$76,MATCH('backend (Ikke rør)'!$AD528,$Q$13:$Q$76,0)),"")</f>
        <v>0</v>
      </c>
      <c r="AZ528" s="200">
        <f>IFERROR(INDEX($V$13:$V$76,MATCH('backend (Ikke rør)'!$AD528,$Q$13:$Q$76,0)),"")</f>
        <v>0</v>
      </c>
      <c r="BA528" s="183">
        <f>IFERROR(INDEX($V$79:$V$107,MATCH('backend (Ikke rør)'!$AD528,$Q$79:$Q$107,0)),"")</f>
        <v>0</v>
      </c>
      <c r="BB528" s="183">
        <f>IFERROR(INDEX($W$79:$W$107,MATCH('backend (Ikke rør)'!$AD528,$Q$79:$Q$107,0)),"")</f>
        <v>0</v>
      </c>
      <c r="BC528" s="188" t="b">
        <f t="shared" si="9"/>
        <v>0</v>
      </c>
    </row>
    <row r="529" spans="26:55" x14ac:dyDescent="0.25">
      <c r="Z529" s="186">
        <v>546</v>
      </c>
      <c r="AA529" s="191"/>
      <c r="AB529" s="191"/>
      <c r="AC529" s="191"/>
      <c r="AD529" s="191"/>
      <c r="AE529" s="191"/>
      <c r="AF529" s="191"/>
      <c r="AG529" s="191"/>
      <c r="AH529" s="191"/>
      <c r="AI529" s="191"/>
      <c r="AJ529" s="191"/>
      <c r="AK529" s="191"/>
      <c r="AL529" s="191"/>
      <c r="AM529" s="191"/>
      <c r="AN529" s="191"/>
      <c r="AO529" s="191"/>
      <c r="AP529" s="191"/>
      <c r="AQ529" s="191"/>
      <c r="AR529" s="191"/>
      <c r="AS529" s="191"/>
      <c r="AT529" s="191"/>
      <c r="AU529" s="191"/>
      <c r="AV529" s="183" t="str">
        <f>IFERROR(INDEX(prosjekttema_og_tittel[tema inngår i prosjektsøknad],MATCH(AD529,prosjekttema_og_tittel[rowId - prosjekttema],0)),"")</f>
        <v/>
      </c>
      <c r="AW529" s="183" t="str">
        <f>IFERROR(INDEX(prosjekttema_og_tittel[prosjekttema inngår i prosjektsøknad som har fått innvilgede midler],MATCH(AD529,prosjekttema_og_tittel[rowId - prosjekttema],0)),"")</f>
        <v/>
      </c>
      <c r="AX529" s="200" t="str">
        <f>IFERROR(INDEX($T$13:$T$76,MATCH('backend (Ikke rør)'!$AD529,$Q$13:$Q$76,0)),"")</f>
        <v>Måloppnåelse (antall ansatte)</v>
      </c>
      <c r="AY529" s="200">
        <f>IFERROR(INDEX($U$13:$U$76,MATCH('backend (Ikke rør)'!$AD529,$Q$13:$Q$76,0)),"")</f>
        <v>0</v>
      </c>
      <c r="AZ529" s="200">
        <f>IFERROR(INDEX($V$13:$V$76,MATCH('backend (Ikke rør)'!$AD529,$Q$13:$Q$76,0)),"")</f>
        <v>0</v>
      </c>
      <c r="BA529" s="183">
        <f>IFERROR(INDEX($V$79:$V$107,MATCH('backend (Ikke rør)'!$AD529,$Q$79:$Q$107,0)),"")</f>
        <v>0</v>
      </c>
      <c r="BB529" s="183">
        <f>IFERROR(INDEX($W$79:$W$107,MATCH('backend (Ikke rør)'!$AD529,$Q$79:$Q$107,0)),"")</f>
        <v>0</v>
      </c>
      <c r="BC529" s="188" t="b">
        <f t="shared" si="9"/>
        <v>0</v>
      </c>
    </row>
    <row r="530" spans="26:55" x14ac:dyDescent="0.25">
      <c r="Z530" s="186">
        <v>547</v>
      </c>
      <c r="AA530" s="191"/>
      <c r="AB530" s="191"/>
      <c r="AC530" s="191"/>
      <c r="AD530" s="191"/>
      <c r="AE530" s="191"/>
      <c r="AF530" s="191"/>
      <c r="AG530" s="191"/>
      <c r="AH530" s="191"/>
      <c r="AI530" s="191"/>
      <c r="AJ530" s="191"/>
      <c r="AK530" s="191"/>
      <c r="AL530" s="191"/>
      <c r="AM530" s="191"/>
      <c r="AN530" s="191"/>
      <c r="AO530" s="191"/>
      <c r="AP530" s="191"/>
      <c r="AQ530" s="191"/>
      <c r="AR530" s="191"/>
      <c r="AS530" s="191"/>
      <c r="AT530" s="191"/>
      <c r="AU530" s="191"/>
      <c r="AV530" s="183" t="str">
        <f>IFERROR(INDEX(prosjekttema_og_tittel[tema inngår i prosjektsøknad],MATCH(AD530,prosjekttema_og_tittel[rowId - prosjekttema],0)),"")</f>
        <v/>
      </c>
      <c r="AW530" s="183" t="str">
        <f>IFERROR(INDEX(prosjekttema_og_tittel[prosjekttema inngår i prosjektsøknad som har fått innvilgede midler],MATCH(AD530,prosjekttema_og_tittel[rowId - prosjekttema],0)),"")</f>
        <v/>
      </c>
      <c r="AX530" s="200" t="str">
        <f>IFERROR(INDEX($T$13:$T$76,MATCH('backend (Ikke rør)'!$AD530,$Q$13:$Q$76,0)),"")</f>
        <v>Måloppnåelse (antall ansatte)</v>
      </c>
      <c r="AY530" s="200">
        <f>IFERROR(INDEX($U$13:$U$76,MATCH('backend (Ikke rør)'!$AD530,$Q$13:$Q$76,0)),"")</f>
        <v>0</v>
      </c>
      <c r="AZ530" s="200">
        <f>IFERROR(INDEX($V$13:$V$76,MATCH('backend (Ikke rør)'!$AD530,$Q$13:$Q$76,0)),"")</f>
        <v>0</v>
      </c>
      <c r="BA530" s="183">
        <f>IFERROR(INDEX($V$79:$V$107,MATCH('backend (Ikke rør)'!$AD530,$Q$79:$Q$107,0)),"")</f>
        <v>0</v>
      </c>
      <c r="BB530" s="183">
        <f>IFERROR(INDEX($W$79:$W$107,MATCH('backend (Ikke rør)'!$AD530,$Q$79:$Q$107,0)),"")</f>
        <v>0</v>
      </c>
      <c r="BC530" s="188" t="b">
        <f t="shared" si="9"/>
        <v>0</v>
      </c>
    </row>
    <row r="531" spans="26:55" x14ac:dyDescent="0.25">
      <c r="Z531" s="186">
        <v>548</v>
      </c>
      <c r="AA531" s="191"/>
      <c r="AB531" s="191"/>
      <c r="AC531" s="191"/>
      <c r="AD531" s="191"/>
      <c r="AE531" s="191"/>
      <c r="AF531" s="191"/>
      <c r="AG531" s="191"/>
      <c r="AH531" s="191"/>
      <c r="AI531" s="191"/>
      <c r="AJ531" s="191"/>
      <c r="AK531" s="191"/>
      <c r="AL531" s="191"/>
      <c r="AM531" s="191"/>
      <c r="AN531" s="191"/>
      <c r="AO531" s="191"/>
      <c r="AP531" s="191"/>
      <c r="AQ531" s="191"/>
      <c r="AR531" s="191"/>
      <c r="AS531" s="191"/>
      <c r="AT531" s="191"/>
      <c r="AU531" s="191"/>
      <c r="AV531" s="183" t="str">
        <f>IFERROR(INDEX(prosjekttema_og_tittel[tema inngår i prosjektsøknad],MATCH(AD531,prosjekttema_og_tittel[rowId - prosjekttema],0)),"")</f>
        <v/>
      </c>
      <c r="AW531" s="183" t="str">
        <f>IFERROR(INDEX(prosjekttema_og_tittel[prosjekttema inngår i prosjektsøknad som har fått innvilgede midler],MATCH(AD531,prosjekttema_og_tittel[rowId - prosjekttema],0)),"")</f>
        <v/>
      </c>
      <c r="AX531" s="200" t="str">
        <f>IFERROR(INDEX($T$13:$T$76,MATCH('backend (Ikke rør)'!$AD531,$Q$13:$Q$76,0)),"")</f>
        <v>Måloppnåelse (antall ansatte)</v>
      </c>
      <c r="AY531" s="200">
        <f>IFERROR(INDEX($U$13:$U$76,MATCH('backend (Ikke rør)'!$AD531,$Q$13:$Q$76,0)),"")</f>
        <v>0</v>
      </c>
      <c r="AZ531" s="200">
        <f>IFERROR(INDEX($V$13:$V$76,MATCH('backend (Ikke rør)'!$AD531,$Q$13:$Q$76,0)),"")</f>
        <v>0</v>
      </c>
      <c r="BA531" s="183">
        <f>IFERROR(INDEX($V$79:$V$107,MATCH('backend (Ikke rør)'!$AD531,$Q$79:$Q$107,0)),"")</f>
        <v>0</v>
      </c>
      <c r="BB531" s="183">
        <f>IFERROR(INDEX($W$79:$W$107,MATCH('backend (Ikke rør)'!$AD531,$Q$79:$Q$107,0)),"")</f>
        <v>0</v>
      </c>
      <c r="BC531" s="188" t="b">
        <f t="shared" si="9"/>
        <v>0</v>
      </c>
    </row>
    <row r="532" spans="26:55" x14ac:dyDescent="0.25">
      <c r="Z532" s="186">
        <v>549</v>
      </c>
      <c r="AA532" s="191"/>
      <c r="AB532" s="191"/>
      <c r="AC532" s="191"/>
      <c r="AD532" s="191"/>
      <c r="AE532" s="191"/>
      <c r="AF532" s="191"/>
      <c r="AG532" s="191"/>
      <c r="AH532" s="191"/>
      <c r="AI532" s="191"/>
      <c r="AJ532" s="191"/>
      <c r="AK532" s="191"/>
      <c r="AL532" s="191"/>
      <c r="AM532" s="191"/>
      <c r="AN532" s="191"/>
      <c r="AO532" s="191"/>
      <c r="AP532" s="191"/>
      <c r="AQ532" s="191"/>
      <c r="AR532" s="191"/>
      <c r="AS532" s="191"/>
      <c r="AT532" s="191"/>
      <c r="AU532" s="191"/>
      <c r="AV532" s="183" t="str">
        <f>IFERROR(INDEX(prosjekttema_og_tittel[tema inngår i prosjektsøknad],MATCH(AD532,prosjekttema_og_tittel[rowId - prosjekttema],0)),"")</f>
        <v/>
      </c>
      <c r="AW532" s="183" t="str">
        <f>IFERROR(INDEX(prosjekttema_og_tittel[prosjekttema inngår i prosjektsøknad som har fått innvilgede midler],MATCH(AD532,prosjekttema_og_tittel[rowId - prosjekttema],0)),"")</f>
        <v/>
      </c>
      <c r="AX532" s="200" t="str">
        <f>IFERROR(INDEX($T$13:$T$76,MATCH('backend (Ikke rør)'!$AD532,$Q$13:$Q$76,0)),"")</f>
        <v>Måloppnåelse (antall ansatte)</v>
      </c>
      <c r="AY532" s="200">
        <f>IFERROR(INDEX($U$13:$U$76,MATCH('backend (Ikke rør)'!$AD532,$Q$13:$Q$76,0)),"")</f>
        <v>0</v>
      </c>
      <c r="AZ532" s="200">
        <f>IFERROR(INDEX($V$13:$V$76,MATCH('backend (Ikke rør)'!$AD532,$Q$13:$Q$76,0)),"")</f>
        <v>0</v>
      </c>
      <c r="BA532" s="183">
        <f>IFERROR(INDEX($V$79:$V$107,MATCH('backend (Ikke rør)'!$AD532,$Q$79:$Q$107,0)),"")</f>
        <v>0</v>
      </c>
      <c r="BB532" s="183">
        <f>IFERROR(INDEX($W$79:$W$107,MATCH('backend (Ikke rør)'!$AD532,$Q$79:$Q$107,0)),"")</f>
        <v>0</v>
      </c>
      <c r="BC532" s="188" t="b">
        <f t="shared" si="9"/>
        <v>0</v>
      </c>
    </row>
    <row r="533" spans="26:55" x14ac:dyDescent="0.25">
      <c r="Z533" s="186">
        <v>550</v>
      </c>
      <c r="AA533" s="191"/>
      <c r="AB533" s="191"/>
      <c r="AC533" s="191"/>
      <c r="AD533" s="191"/>
      <c r="AE533" s="191"/>
      <c r="AF533" s="191"/>
      <c r="AG533" s="191"/>
      <c r="AH533" s="191"/>
      <c r="AI533" s="191"/>
      <c r="AJ533" s="191"/>
      <c r="AK533" s="191"/>
      <c r="AL533" s="191"/>
      <c r="AM533" s="191"/>
      <c r="AN533" s="191"/>
      <c r="AO533" s="191"/>
      <c r="AP533" s="191"/>
      <c r="AQ533" s="191"/>
      <c r="AR533" s="191"/>
      <c r="AS533" s="191"/>
      <c r="AT533" s="191"/>
      <c r="AU533" s="191"/>
      <c r="AV533" s="183" t="str">
        <f>IFERROR(INDEX(prosjekttema_og_tittel[tema inngår i prosjektsøknad],MATCH(AD533,prosjekttema_og_tittel[rowId - prosjekttema],0)),"")</f>
        <v/>
      </c>
      <c r="AW533" s="183" t="str">
        <f>IFERROR(INDEX(prosjekttema_og_tittel[prosjekttema inngår i prosjektsøknad som har fått innvilgede midler],MATCH(AD533,prosjekttema_og_tittel[rowId - prosjekttema],0)),"")</f>
        <v/>
      </c>
      <c r="AX533" s="200" t="str">
        <f>IFERROR(INDEX($T$13:$T$76,MATCH('backend (Ikke rør)'!$AD533,$Q$13:$Q$76,0)),"")</f>
        <v>Måloppnåelse (antall ansatte)</v>
      </c>
      <c r="AY533" s="200">
        <f>IFERROR(INDEX($U$13:$U$76,MATCH('backend (Ikke rør)'!$AD533,$Q$13:$Q$76,0)),"")</f>
        <v>0</v>
      </c>
      <c r="AZ533" s="200">
        <f>IFERROR(INDEX($V$13:$V$76,MATCH('backend (Ikke rør)'!$AD533,$Q$13:$Q$76,0)),"")</f>
        <v>0</v>
      </c>
      <c r="BA533" s="183">
        <f>IFERROR(INDEX($V$79:$V$107,MATCH('backend (Ikke rør)'!$AD533,$Q$79:$Q$107,0)),"")</f>
        <v>0</v>
      </c>
      <c r="BB533" s="183">
        <f>IFERROR(INDEX($W$79:$W$107,MATCH('backend (Ikke rør)'!$AD533,$Q$79:$Q$107,0)),"")</f>
        <v>0</v>
      </c>
      <c r="BC533" s="188" t="b">
        <f t="shared" si="9"/>
        <v>0</v>
      </c>
    </row>
    <row r="534" spans="26:55" x14ac:dyDescent="0.25">
      <c r="Z534" s="186">
        <v>551</v>
      </c>
      <c r="AA534" s="191"/>
      <c r="AB534" s="191"/>
      <c r="AC534" s="191"/>
      <c r="AD534" s="191"/>
      <c r="AE534" s="191"/>
      <c r="AF534" s="191"/>
      <c r="AG534" s="191"/>
      <c r="AH534" s="191"/>
      <c r="AI534" s="191"/>
      <c r="AJ534" s="191"/>
      <c r="AK534" s="191"/>
      <c r="AL534" s="191"/>
      <c r="AM534" s="191"/>
      <c r="AN534" s="191"/>
      <c r="AO534" s="191"/>
      <c r="AP534" s="191"/>
      <c r="AQ534" s="191"/>
      <c r="AR534" s="191"/>
      <c r="AS534" s="191"/>
      <c r="AT534" s="191"/>
      <c r="AU534" s="191"/>
      <c r="AV534" s="183" t="str">
        <f>IFERROR(INDEX(prosjekttema_og_tittel[tema inngår i prosjektsøknad],MATCH(AD534,prosjekttema_og_tittel[rowId - prosjekttema],0)),"")</f>
        <v/>
      </c>
      <c r="AW534" s="183" t="str">
        <f>IFERROR(INDEX(prosjekttema_og_tittel[prosjekttema inngår i prosjektsøknad som har fått innvilgede midler],MATCH(AD534,prosjekttema_og_tittel[rowId - prosjekttema],0)),"")</f>
        <v/>
      </c>
      <c r="AX534" s="200" t="str">
        <f>IFERROR(INDEX($T$13:$T$76,MATCH('backend (Ikke rør)'!$AD534,$Q$13:$Q$76,0)),"")</f>
        <v>Måloppnåelse (antall ansatte)</v>
      </c>
      <c r="AY534" s="200">
        <f>IFERROR(INDEX($U$13:$U$76,MATCH('backend (Ikke rør)'!$AD534,$Q$13:$Q$76,0)),"")</f>
        <v>0</v>
      </c>
      <c r="AZ534" s="200">
        <f>IFERROR(INDEX($V$13:$V$76,MATCH('backend (Ikke rør)'!$AD534,$Q$13:$Q$76,0)),"")</f>
        <v>0</v>
      </c>
      <c r="BA534" s="183">
        <f>IFERROR(INDEX($V$79:$V$107,MATCH('backend (Ikke rør)'!$AD534,$Q$79:$Q$107,0)),"")</f>
        <v>0</v>
      </c>
      <c r="BB534" s="183">
        <f>IFERROR(INDEX($W$79:$W$107,MATCH('backend (Ikke rør)'!$AD534,$Q$79:$Q$107,0)),"")</f>
        <v>0</v>
      </c>
      <c r="BC534" s="188" t="b">
        <f t="shared" ref="BC534:BC597" si="10">NOT(ISBLANK(AA534))</f>
        <v>0</v>
      </c>
    </row>
    <row r="535" spans="26:55" x14ac:dyDescent="0.25">
      <c r="Z535" s="186">
        <v>552</v>
      </c>
      <c r="AA535" s="191"/>
      <c r="AB535" s="191"/>
      <c r="AC535" s="191"/>
      <c r="AD535" s="191"/>
      <c r="AE535" s="191"/>
      <c r="AF535" s="191"/>
      <c r="AG535" s="191"/>
      <c r="AH535" s="191"/>
      <c r="AI535" s="191"/>
      <c r="AJ535" s="191"/>
      <c r="AK535" s="191"/>
      <c r="AL535" s="191"/>
      <c r="AM535" s="191"/>
      <c r="AN535" s="191"/>
      <c r="AO535" s="191"/>
      <c r="AP535" s="191"/>
      <c r="AQ535" s="191"/>
      <c r="AR535" s="191"/>
      <c r="AS535" s="191"/>
      <c r="AT535" s="191"/>
      <c r="AU535" s="191"/>
      <c r="AV535" s="183" t="str">
        <f>IFERROR(INDEX(prosjekttema_og_tittel[tema inngår i prosjektsøknad],MATCH(AD535,prosjekttema_og_tittel[rowId - prosjekttema],0)),"")</f>
        <v/>
      </c>
      <c r="AW535" s="183" t="str">
        <f>IFERROR(INDEX(prosjekttema_og_tittel[prosjekttema inngår i prosjektsøknad som har fått innvilgede midler],MATCH(AD535,prosjekttema_og_tittel[rowId - prosjekttema],0)),"")</f>
        <v/>
      </c>
      <c r="AX535" s="200" t="str">
        <f>IFERROR(INDEX($T$13:$T$76,MATCH('backend (Ikke rør)'!$AD535,$Q$13:$Q$76,0)),"")</f>
        <v>Måloppnåelse (antall ansatte)</v>
      </c>
      <c r="AY535" s="200">
        <f>IFERROR(INDEX($U$13:$U$76,MATCH('backend (Ikke rør)'!$AD535,$Q$13:$Q$76,0)),"")</f>
        <v>0</v>
      </c>
      <c r="AZ535" s="200">
        <f>IFERROR(INDEX($V$13:$V$76,MATCH('backend (Ikke rør)'!$AD535,$Q$13:$Q$76,0)),"")</f>
        <v>0</v>
      </c>
      <c r="BA535" s="183">
        <f>IFERROR(INDEX($V$79:$V$107,MATCH('backend (Ikke rør)'!$AD535,$Q$79:$Q$107,0)),"")</f>
        <v>0</v>
      </c>
      <c r="BB535" s="183">
        <f>IFERROR(INDEX($W$79:$W$107,MATCH('backend (Ikke rør)'!$AD535,$Q$79:$Q$107,0)),"")</f>
        <v>0</v>
      </c>
      <c r="BC535" s="188" t="b">
        <f t="shared" si="10"/>
        <v>0</v>
      </c>
    </row>
    <row r="536" spans="26:55" x14ac:dyDescent="0.25">
      <c r="Z536" s="186">
        <v>553</v>
      </c>
      <c r="AA536" s="191"/>
      <c r="AB536" s="191"/>
      <c r="AC536" s="191"/>
      <c r="AD536" s="191"/>
      <c r="AE536" s="191"/>
      <c r="AF536" s="191"/>
      <c r="AG536" s="191"/>
      <c r="AH536" s="191"/>
      <c r="AI536" s="191"/>
      <c r="AJ536" s="191"/>
      <c r="AK536" s="191"/>
      <c r="AL536" s="191"/>
      <c r="AM536" s="191"/>
      <c r="AN536" s="191"/>
      <c r="AO536" s="191"/>
      <c r="AP536" s="191"/>
      <c r="AQ536" s="191"/>
      <c r="AR536" s="191"/>
      <c r="AS536" s="191"/>
      <c r="AT536" s="191"/>
      <c r="AU536" s="191"/>
      <c r="AV536" s="183" t="str">
        <f>IFERROR(INDEX(prosjekttema_og_tittel[tema inngår i prosjektsøknad],MATCH(AD536,prosjekttema_og_tittel[rowId - prosjekttema],0)),"")</f>
        <v/>
      </c>
      <c r="AW536" s="183" t="str">
        <f>IFERROR(INDEX(prosjekttema_og_tittel[prosjekttema inngår i prosjektsøknad som har fått innvilgede midler],MATCH(AD536,prosjekttema_og_tittel[rowId - prosjekttema],0)),"")</f>
        <v/>
      </c>
      <c r="AX536" s="200" t="str">
        <f>IFERROR(INDEX($T$13:$T$76,MATCH('backend (Ikke rør)'!$AD536,$Q$13:$Q$76,0)),"")</f>
        <v>Måloppnåelse (antall ansatte)</v>
      </c>
      <c r="AY536" s="200">
        <f>IFERROR(INDEX($U$13:$U$76,MATCH('backend (Ikke rør)'!$AD536,$Q$13:$Q$76,0)),"")</f>
        <v>0</v>
      </c>
      <c r="AZ536" s="200">
        <f>IFERROR(INDEX($V$13:$V$76,MATCH('backend (Ikke rør)'!$AD536,$Q$13:$Q$76,0)),"")</f>
        <v>0</v>
      </c>
      <c r="BA536" s="183">
        <f>IFERROR(INDEX($V$79:$V$107,MATCH('backend (Ikke rør)'!$AD536,$Q$79:$Q$107,0)),"")</f>
        <v>0</v>
      </c>
      <c r="BB536" s="183">
        <f>IFERROR(INDEX($W$79:$W$107,MATCH('backend (Ikke rør)'!$AD536,$Q$79:$Q$107,0)),"")</f>
        <v>0</v>
      </c>
      <c r="BC536" s="188" t="b">
        <f t="shared" si="10"/>
        <v>0</v>
      </c>
    </row>
    <row r="537" spans="26:55" x14ac:dyDescent="0.25">
      <c r="Z537" s="186">
        <v>554</v>
      </c>
      <c r="AA537" s="191"/>
      <c r="AB537" s="191"/>
      <c r="AC537" s="191"/>
      <c r="AD537" s="191"/>
      <c r="AE537" s="191"/>
      <c r="AF537" s="191"/>
      <c r="AG537" s="191"/>
      <c r="AH537" s="191"/>
      <c r="AI537" s="191"/>
      <c r="AJ537" s="191"/>
      <c r="AK537" s="191"/>
      <c r="AL537" s="191"/>
      <c r="AM537" s="191"/>
      <c r="AN537" s="191"/>
      <c r="AO537" s="191"/>
      <c r="AP537" s="191"/>
      <c r="AQ537" s="191"/>
      <c r="AR537" s="191"/>
      <c r="AS537" s="191"/>
      <c r="AT537" s="191"/>
      <c r="AU537" s="191"/>
      <c r="AV537" s="183" t="str">
        <f>IFERROR(INDEX(prosjekttema_og_tittel[tema inngår i prosjektsøknad],MATCH(AD537,prosjekttema_og_tittel[rowId - prosjekttema],0)),"")</f>
        <v/>
      </c>
      <c r="AW537" s="183" t="str">
        <f>IFERROR(INDEX(prosjekttema_og_tittel[prosjekttema inngår i prosjektsøknad som har fått innvilgede midler],MATCH(AD537,prosjekttema_og_tittel[rowId - prosjekttema],0)),"")</f>
        <v/>
      </c>
      <c r="AX537" s="200" t="str">
        <f>IFERROR(INDEX($T$13:$T$76,MATCH('backend (Ikke rør)'!$AD537,$Q$13:$Q$76,0)),"")</f>
        <v>Måloppnåelse (antall ansatte)</v>
      </c>
      <c r="AY537" s="200">
        <f>IFERROR(INDEX($U$13:$U$76,MATCH('backend (Ikke rør)'!$AD537,$Q$13:$Q$76,0)),"")</f>
        <v>0</v>
      </c>
      <c r="AZ537" s="200">
        <f>IFERROR(INDEX($V$13:$V$76,MATCH('backend (Ikke rør)'!$AD537,$Q$13:$Q$76,0)),"")</f>
        <v>0</v>
      </c>
      <c r="BA537" s="183">
        <f>IFERROR(INDEX($V$79:$V$107,MATCH('backend (Ikke rør)'!$AD537,$Q$79:$Q$107,0)),"")</f>
        <v>0</v>
      </c>
      <c r="BB537" s="183">
        <f>IFERROR(INDEX($W$79:$W$107,MATCH('backend (Ikke rør)'!$AD537,$Q$79:$Q$107,0)),"")</f>
        <v>0</v>
      </c>
      <c r="BC537" s="188" t="b">
        <f t="shared" si="10"/>
        <v>0</v>
      </c>
    </row>
    <row r="538" spans="26:55" x14ac:dyDescent="0.25">
      <c r="Z538" s="186">
        <v>555</v>
      </c>
      <c r="AA538" s="191"/>
      <c r="AB538" s="191"/>
      <c r="AC538" s="191"/>
      <c r="AD538" s="191"/>
      <c r="AE538" s="191"/>
      <c r="AF538" s="191"/>
      <c r="AG538" s="191"/>
      <c r="AH538" s="191"/>
      <c r="AI538" s="191"/>
      <c r="AJ538" s="191"/>
      <c r="AK538" s="191"/>
      <c r="AL538" s="191"/>
      <c r="AM538" s="191"/>
      <c r="AN538" s="191"/>
      <c r="AO538" s="191"/>
      <c r="AP538" s="191"/>
      <c r="AQ538" s="191"/>
      <c r="AR538" s="191"/>
      <c r="AS538" s="191"/>
      <c r="AT538" s="191"/>
      <c r="AU538" s="191"/>
      <c r="AV538" s="183" t="str">
        <f>IFERROR(INDEX(prosjekttema_og_tittel[tema inngår i prosjektsøknad],MATCH(AD538,prosjekttema_og_tittel[rowId - prosjekttema],0)),"")</f>
        <v/>
      </c>
      <c r="AW538" s="183" t="str">
        <f>IFERROR(INDEX(prosjekttema_og_tittel[prosjekttema inngår i prosjektsøknad som har fått innvilgede midler],MATCH(AD538,prosjekttema_og_tittel[rowId - prosjekttema],0)),"")</f>
        <v/>
      </c>
      <c r="AX538" s="200" t="str">
        <f>IFERROR(INDEX($T$13:$T$76,MATCH('backend (Ikke rør)'!$AD538,$Q$13:$Q$76,0)),"")</f>
        <v>Måloppnåelse (antall ansatte)</v>
      </c>
      <c r="AY538" s="200">
        <f>IFERROR(INDEX($U$13:$U$76,MATCH('backend (Ikke rør)'!$AD538,$Q$13:$Q$76,0)),"")</f>
        <v>0</v>
      </c>
      <c r="AZ538" s="200">
        <f>IFERROR(INDEX($V$13:$V$76,MATCH('backend (Ikke rør)'!$AD538,$Q$13:$Q$76,0)),"")</f>
        <v>0</v>
      </c>
      <c r="BA538" s="183">
        <f>IFERROR(INDEX($V$79:$V$107,MATCH('backend (Ikke rør)'!$AD538,$Q$79:$Q$107,0)),"")</f>
        <v>0</v>
      </c>
      <c r="BB538" s="183">
        <f>IFERROR(INDEX($W$79:$W$107,MATCH('backend (Ikke rør)'!$AD538,$Q$79:$Q$107,0)),"")</f>
        <v>0</v>
      </c>
      <c r="BC538" s="188" t="b">
        <f t="shared" si="10"/>
        <v>0</v>
      </c>
    </row>
    <row r="539" spans="26:55" x14ac:dyDescent="0.25">
      <c r="Z539" s="186">
        <v>556</v>
      </c>
      <c r="AA539" s="191"/>
      <c r="AB539" s="191"/>
      <c r="AC539" s="191"/>
      <c r="AD539" s="191"/>
      <c r="AE539" s="191"/>
      <c r="AF539" s="191"/>
      <c r="AG539" s="191"/>
      <c r="AH539" s="191"/>
      <c r="AI539" s="191"/>
      <c r="AJ539" s="191"/>
      <c r="AK539" s="191"/>
      <c r="AL539" s="191"/>
      <c r="AM539" s="191"/>
      <c r="AN539" s="191"/>
      <c r="AO539" s="191"/>
      <c r="AP539" s="191"/>
      <c r="AQ539" s="191"/>
      <c r="AR539" s="191"/>
      <c r="AS539" s="191"/>
      <c r="AT539" s="191"/>
      <c r="AU539" s="191"/>
      <c r="AV539" s="183" t="str">
        <f>IFERROR(INDEX(prosjekttema_og_tittel[tema inngår i prosjektsøknad],MATCH(AD539,prosjekttema_og_tittel[rowId - prosjekttema],0)),"")</f>
        <v/>
      </c>
      <c r="AW539" s="183" t="str">
        <f>IFERROR(INDEX(prosjekttema_og_tittel[prosjekttema inngår i prosjektsøknad som har fått innvilgede midler],MATCH(AD539,prosjekttema_og_tittel[rowId - prosjekttema],0)),"")</f>
        <v/>
      </c>
      <c r="AX539" s="200" t="str">
        <f>IFERROR(INDEX($T$13:$T$76,MATCH('backend (Ikke rør)'!$AD539,$Q$13:$Q$76,0)),"")</f>
        <v>Måloppnåelse (antall ansatte)</v>
      </c>
      <c r="AY539" s="200">
        <f>IFERROR(INDEX($U$13:$U$76,MATCH('backend (Ikke rør)'!$AD539,$Q$13:$Q$76,0)),"")</f>
        <v>0</v>
      </c>
      <c r="AZ539" s="200">
        <f>IFERROR(INDEX($V$13:$V$76,MATCH('backend (Ikke rør)'!$AD539,$Q$13:$Q$76,0)),"")</f>
        <v>0</v>
      </c>
      <c r="BA539" s="183">
        <f>IFERROR(INDEX($V$79:$V$107,MATCH('backend (Ikke rør)'!$AD539,$Q$79:$Q$107,0)),"")</f>
        <v>0</v>
      </c>
      <c r="BB539" s="183">
        <f>IFERROR(INDEX($W$79:$W$107,MATCH('backend (Ikke rør)'!$AD539,$Q$79:$Q$107,0)),"")</f>
        <v>0</v>
      </c>
      <c r="BC539" s="188" t="b">
        <f t="shared" si="10"/>
        <v>0</v>
      </c>
    </row>
    <row r="540" spans="26:55" x14ac:dyDescent="0.25">
      <c r="Z540" s="186">
        <v>557</v>
      </c>
      <c r="AA540" s="191"/>
      <c r="AB540" s="191"/>
      <c r="AC540" s="191"/>
      <c r="AD540" s="191"/>
      <c r="AE540" s="191"/>
      <c r="AF540" s="191"/>
      <c r="AG540" s="191"/>
      <c r="AH540" s="191"/>
      <c r="AI540" s="191"/>
      <c r="AJ540" s="191"/>
      <c r="AK540" s="191"/>
      <c r="AL540" s="191"/>
      <c r="AM540" s="191"/>
      <c r="AN540" s="191"/>
      <c r="AO540" s="191"/>
      <c r="AP540" s="191"/>
      <c r="AQ540" s="191"/>
      <c r="AR540" s="191"/>
      <c r="AS540" s="191"/>
      <c r="AT540" s="191"/>
      <c r="AU540" s="191"/>
      <c r="AV540" s="183" t="str">
        <f>IFERROR(INDEX(prosjekttema_og_tittel[tema inngår i prosjektsøknad],MATCH(AD540,prosjekttema_og_tittel[rowId - prosjekttema],0)),"")</f>
        <v/>
      </c>
      <c r="AW540" s="183" t="str">
        <f>IFERROR(INDEX(prosjekttema_og_tittel[prosjekttema inngår i prosjektsøknad som har fått innvilgede midler],MATCH(AD540,prosjekttema_og_tittel[rowId - prosjekttema],0)),"")</f>
        <v/>
      </c>
      <c r="AX540" s="200" t="str">
        <f>IFERROR(INDEX($T$13:$T$76,MATCH('backend (Ikke rør)'!$AD540,$Q$13:$Q$76,0)),"")</f>
        <v>Måloppnåelse (antall ansatte)</v>
      </c>
      <c r="AY540" s="200">
        <f>IFERROR(INDEX($U$13:$U$76,MATCH('backend (Ikke rør)'!$AD540,$Q$13:$Q$76,0)),"")</f>
        <v>0</v>
      </c>
      <c r="AZ540" s="200">
        <f>IFERROR(INDEX($V$13:$V$76,MATCH('backend (Ikke rør)'!$AD540,$Q$13:$Q$76,0)),"")</f>
        <v>0</v>
      </c>
      <c r="BA540" s="183">
        <f>IFERROR(INDEX($V$79:$V$107,MATCH('backend (Ikke rør)'!$AD540,$Q$79:$Q$107,0)),"")</f>
        <v>0</v>
      </c>
      <c r="BB540" s="183">
        <f>IFERROR(INDEX($W$79:$W$107,MATCH('backend (Ikke rør)'!$AD540,$Q$79:$Q$107,0)),"")</f>
        <v>0</v>
      </c>
      <c r="BC540" s="188" t="b">
        <f t="shared" si="10"/>
        <v>0</v>
      </c>
    </row>
    <row r="541" spans="26:55" x14ac:dyDescent="0.25">
      <c r="Z541" s="186">
        <v>558</v>
      </c>
      <c r="AA541" s="191"/>
      <c r="AB541" s="191"/>
      <c r="AC541" s="191"/>
      <c r="AD541" s="191"/>
      <c r="AE541" s="191"/>
      <c r="AF541" s="191"/>
      <c r="AG541" s="191"/>
      <c r="AH541" s="191"/>
      <c r="AI541" s="191"/>
      <c r="AJ541" s="191"/>
      <c r="AK541" s="191"/>
      <c r="AL541" s="191"/>
      <c r="AM541" s="191"/>
      <c r="AN541" s="191"/>
      <c r="AO541" s="191"/>
      <c r="AP541" s="191"/>
      <c r="AQ541" s="191"/>
      <c r="AR541" s="191"/>
      <c r="AS541" s="191"/>
      <c r="AT541" s="191"/>
      <c r="AU541" s="191"/>
      <c r="AV541" s="183" t="str">
        <f>IFERROR(INDEX(prosjekttema_og_tittel[tema inngår i prosjektsøknad],MATCH(AD541,prosjekttema_og_tittel[rowId - prosjekttema],0)),"")</f>
        <v/>
      </c>
      <c r="AW541" s="183" t="str">
        <f>IFERROR(INDEX(prosjekttema_og_tittel[prosjekttema inngår i prosjektsøknad som har fått innvilgede midler],MATCH(AD541,prosjekttema_og_tittel[rowId - prosjekttema],0)),"")</f>
        <v/>
      </c>
      <c r="AX541" s="200" t="str">
        <f>IFERROR(INDEX($T$13:$T$76,MATCH('backend (Ikke rør)'!$AD541,$Q$13:$Q$76,0)),"")</f>
        <v>Måloppnåelse (antall ansatte)</v>
      </c>
      <c r="AY541" s="200">
        <f>IFERROR(INDEX($U$13:$U$76,MATCH('backend (Ikke rør)'!$AD541,$Q$13:$Q$76,0)),"")</f>
        <v>0</v>
      </c>
      <c r="AZ541" s="200">
        <f>IFERROR(INDEX($V$13:$V$76,MATCH('backend (Ikke rør)'!$AD541,$Q$13:$Q$76,0)),"")</f>
        <v>0</v>
      </c>
      <c r="BA541" s="183">
        <f>IFERROR(INDEX($V$79:$V$107,MATCH('backend (Ikke rør)'!$AD541,$Q$79:$Q$107,0)),"")</f>
        <v>0</v>
      </c>
      <c r="BB541" s="183">
        <f>IFERROR(INDEX($W$79:$W$107,MATCH('backend (Ikke rør)'!$AD541,$Q$79:$Q$107,0)),"")</f>
        <v>0</v>
      </c>
      <c r="BC541" s="188" t="b">
        <f t="shared" si="10"/>
        <v>0</v>
      </c>
    </row>
    <row r="542" spans="26:55" x14ac:dyDescent="0.25">
      <c r="Z542" s="186">
        <v>559</v>
      </c>
      <c r="AA542" s="191"/>
      <c r="AB542" s="191"/>
      <c r="AC542" s="191"/>
      <c r="AD542" s="191"/>
      <c r="AE542" s="191"/>
      <c r="AF542" s="191"/>
      <c r="AG542" s="191"/>
      <c r="AH542" s="191"/>
      <c r="AI542" s="191"/>
      <c r="AJ542" s="191"/>
      <c r="AK542" s="191"/>
      <c r="AL542" s="191"/>
      <c r="AM542" s="191"/>
      <c r="AN542" s="191"/>
      <c r="AO542" s="191"/>
      <c r="AP542" s="191"/>
      <c r="AQ542" s="191"/>
      <c r="AR542" s="191"/>
      <c r="AS542" s="191"/>
      <c r="AT542" s="191"/>
      <c r="AU542" s="191"/>
      <c r="AV542" s="183" t="str">
        <f>IFERROR(INDEX(prosjekttema_og_tittel[tema inngår i prosjektsøknad],MATCH(AD542,prosjekttema_og_tittel[rowId - prosjekttema],0)),"")</f>
        <v/>
      </c>
      <c r="AW542" s="183" t="str">
        <f>IFERROR(INDEX(prosjekttema_og_tittel[prosjekttema inngår i prosjektsøknad som har fått innvilgede midler],MATCH(AD542,prosjekttema_og_tittel[rowId - prosjekttema],0)),"")</f>
        <v/>
      </c>
      <c r="AX542" s="200" t="str">
        <f>IFERROR(INDEX($T$13:$T$76,MATCH('backend (Ikke rør)'!$AD542,$Q$13:$Q$76,0)),"")</f>
        <v>Måloppnåelse (antall ansatte)</v>
      </c>
      <c r="AY542" s="200">
        <f>IFERROR(INDEX($U$13:$U$76,MATCH('backend (Ikke rør)'!$AD542,$Q$13:$Q$76,0)),"")</f>
        <v>0</v>
      </c>
      <c r="AZ542" s="200">
        <f>IFERROR(INDEX($V$13:$V$76,MATCH('backend (Ikke rør)'!$AD542,$Q$13:$Q$76,0)),"")</f>
        <v>0</v>
      </c>
      <c r="BA542" s="183">
        <f>IFERROR(INDEX($V$79:$V$107,MATCH('backend (Ikke rør)'!$AD542,$Q$79:$Q$107,0)),"")</f>
        <v>0</v>
      </c>
      <c r="BB542" s="183">
        <f>IFERROR(INDEX($W$79:$W$107,MATCH('backend (Ikke rør)'!$AD542,$Q$79:$Q$107,0)),"")</f>
        <v>0</v>
      </c>
      <c r="BC542" s="188" t="b">
        <f t="shared" si="10"/>
        <v>0</v>
      </c>
    </row>
    <row r="543" spans="26:55" x14ac:dyDescent="0.25">
      <c r="Z543" s="186">
        <v>560</v>
      </c>
      <c r="AA543" s="191"/>
      <c r="AB543" s="191"/>
      <c r="AC543" s="191"/>
      <c r="AD543" s="191"/>
      <c r="AE543" s="191"/>
      <c r="AF543" s="191"/>
      <c r="AG543" s="191"/>
      <c r="AH543" s="191"/>
      <c r="AI543" s="191"/>
      <c r="AJ543" s="191"/>
      <c r="AK543" s="191"/>
      <c r="AL543" s="191"/>
      <c r="AM543" s="191"/>
      <c r="AN543" s="191"/>
      <c r="AO543" s="191"/>
      <c r="AP543" s="191"/>
      <c r="AQ543" s="191"/>
      <c r="AR543" s="191"/>
      <c r="AS543" s="191"/>
      <c r="AT543" s="191"/>
      <c r="AU543" s="191"/>
      <c r="AV543" s="183" t="str">
        <f>IFERROR(INDEX(prosjekttema_og_tittel[tema inngår i prosjektsøknad],MATCH(AD543,prosjekttema_og_tittel[rowId - prosjekttema],0)),"")</f>
        <v/>
      </c>
      <c r="AW543" s="183" t="str">
        <f>IFERROR(INDEX(prosjekttema_og_tittel[prosjekttema inngår i prosjektsøknad som har fått innvilgede midler],MATCH(AD543,prosjekttema_og_tittel[rowId - prosjekttema],0)),"")</f>
        <v/>
      </c>
      <c r="AX543" s="200" t="str">
        <f>IFERROR(INDEX($T$13:$T$76,MATCH('backend (Ikke rør)'!$AD543,$Q$13:$Q$76,0)),"")</f>
        <v>Måloppnåelse (antall ansatte)</v>
      </c>
      <c r="AY543" s="200">
        <f>IFERROR(INDEX($U$13:$U$76,MATCH('backend (Ikke rør)'!$AD543,$Q$13:$Q$76,0)),"")</f>
        <v>0</v>
      </c>
      <c r="AZ543" s="200">
        <f>IFERROR(INDEX($V$13:$V$76,MATCH('backend (Ikke rør)'!$AD543,$Q$13:$Q$76,0)),"")</f>
        <v>0</v>
      </c>
      <c r="BA543" s="183">
        <f>IFERROR(INDEX($V$79:$V$107,MATCH('backend (Ikke rør)'!$AD543,$Q$79:$Q$107,0)),"")</f>
        <v>0</v>
      </c>
      <c r="BB543" s="183">
        <f>IFERROR(INDEX($W$79:$W$107,MATCH('backend (Ikke rør)'!$AD543,$Q$79:$Q$107,0)),"")</f>
        <v>0</v>
      </c>
      <c r="BC543" s="188" t="b">
        <f t="shared" si="10"/>
        <v>0</v>
      </c>
    </row>
    <row r="544" spans="26:55" x14ac:dyDescent="0.25">
      <c r="Z544" s="186">
        <v>561</v>
      </c>
      <c r="AA544" s="191"/>
      <c r="AB544" s="191"/>
      <c r="AC544" s="191"/>
      <c r="AD544" s="191"/>
      <c r="AE544" s="191"/>
      <c r="AF544" s="191"/>
      <c r="AG544" s="191"/>
      <c r="AH544" s="191"/>
      <c r="AI544" s="191"/>
      <c r="AJ544" s="191"/>
      <c r="AK544" s="191"/>
      <c r="AL544" s="191"/>
      <c r="AM544" s="191"/>
      <c r="AN544" s="191"/>
      <c r="AO544" s="191"/>
      <c r="AP544" s="191"/>
      <c r="AQ544" s="191"/>
      <c r="AR544" s="191"/>
      <c r="AS544" s="191"/>
      <c r="AT544" s="191"/>
      <c r="AU544" s="191"/>
      <c r="AV544" s="183" t="str">
        <f>IFERROR(INDEX(prosjekttema_og_tittel[tema inngår i prosjektsøknad],MATCH(AD544,prosjekttema_og_tittel[rowId - prosjekttema],0)),"")</f>
        <v/>
      </c>
      <c r="AW544" s="183" t="str">
        <f>IFERROR(INDEX(prosjekttema_og_tittel[prosjekttema inngår i prosjektsøknad som har fått innvilgede midler],MATCH(AD544,prosjekttema_og_tittel[rowId - prosjekttema],0)),"")</f>
        <v/>
      </c>
      <c r="AX544" s="200" t="str">
        <f>IFERROR(INDEX($T$13:$T$76,MATCH('backend (Ikke rør)'!$AD544,$Q$13:$Q$76,0)),"")</f>
        <v>Måloppnåelse (antall ansatte)</v>
      </c>
      <c r="AY544" s="200">
        <f>IFERROR(INDEX($U$13:$U$76,MATCH('backend (Ikke rør)'!$AD544,$Q$13:$Q$76,0)),"")</f>
        <v>0</v>
      </c>
      <c r="AZ544" s="200">
        <f>IFERROR(INDEX($V$13:$V$76,MATCH('backend (Ikke rør)'!$AD544,$Q$13:$Q$76,0)),"")</f>
        <v>0</v>
      </c>
      <c r="BA544" s="183">
        <f>IFERROR(INDEX($V$79:$V$107,MATCH('backend (Ikke rør)'!$AD544,$Q$79:$Q$107,0)),"")</f>
        <v>0</v>
      </c>
      <c r="BB544" s="183">
        <f>IFERROR(INDEX($W$79:$W$107,MATCH('backend (Ikke rør)'!$AD544,$Q$79:$Q$107,0)),"")</f>
        <v>0</v>
      </c>
      <c r="BC544" s="188" t="b">
        <f t="shared" si="10"/>
        <v>0</v>
      </c>
    </row>
    <row r="545" spans="26:55" x14ac:dyDescent="0.25">
      <c r="Z545" s="186">
        <v>562</v>
      </c>
      <c r="AA545" s="191"/>
      <c r="AB545" s="191"/>
      <c r="AC545" s="191"/>
      <c r="AD545" s="191"/>
      <c r="AE545" s="191"/>
      <c r="AF545" s="191"/>
      <c r="AG545" s="191"/>
      <c r="AH545" s="191"/>
      <c r="AI545" s="191"/>
      <c r="AJ545" s="191"/>
      <c r="AK545" s="191"/>
      <c r="AL545" s="191"/>
      <c r="AM545" s="191"/>
      <c r="AN545" s="191"/>
      <c r="AO545" s="191"/>
      <c r="AP545" s="191"/>
      <c r="AQ545" s="191"/>
      <c r="AR545" s="191"/>
      <c r="AS545" s="191"/>
      <c r="AT545" s="191"/>
      <c r="AU545" s="191"/>
      <c r="AV545" s="183" t="str">
        <f>IFERROR(INDEX(prosjekttema_og_tittel[tema inngår i prosjektsøknad],MATCH(AD545,prosjekttema_og_tittel[rowId - prosjekttema],0)),"")</f>
        <v/>
      </c>
      <c r="AW545" s="183" t="str">
        <f>IFERROR(INDEX(prosjekttema_og_tittel[prosjekttema inngår i prosjektsøknad som har fått innvilgede midler],MATCH(AD545,prosjekttema_og_tittel[rowId - prosjekttema],0)),"")</f>
        <v/>
      </c>
      <c r="AX545" s="200" t="str">
        <f>IFERROR(INDEX($T$13:$T$76,MATCH('backend (Ikke rør)'!$AD545,$Q$13:$Q$76,0)),"")</f>
        <v>Måloppnåelse (antall ansatte)</v>
      </c>
      <c r="AY545" s="200">
        <f>IFERROR(INDEX($U$13:$U$76,MATCH('backend (Ikke rør)'!$AD545,$Q$13:$Q$76,0)),"")</f>
        <v>0</v>
      </c>
      <c r="AZ545" s="200">
        <f>IFERROR(INDEX($V$13:$V$76,MATCH('backend (Ikke rør)'!$AD545,$Q$13:$Q$76,0)),"")</f>
        <v>0</v>
      </c>
      <c r="BA545" s="183">
        <f>IFERROR(INDEX($V$79:$V$107,MATCH('backend (Ikke rør)'!$AD545,$Q$79:$Q$107,0)),"")</f>
        <v>0</v>
      </c>
      <c r="BB545" s="183">
        <f>IFERROR(INDEX($W$79:$W$107,MATCH('backend (Ikke rør)'!$AD545,$Q$79:$Q$107,0)),"")</f>
        <v>0</v>
      </c>
      <c r="BC545" s="188" t="b">
        <f t="shared" si="10"/>
        <v>0</v>
      </c>
    </row>
    <row r="546" spans="26:55" x14ac:dyDescent="0.25">
      <c r="Z546" s="186">
        <v>563</v>
      </c>
      <c r="AA546" s="191"/>
      <c r="AB546" s="191"/>
      <c r="AC546" s="191"/>
      <c r="AD546" s="191"/>
      <c r="AE546" s="191"/>
      <c r="AF546" s="191"/>
      <c r="AG546" s="191"/>
      <c r="AH546" s="191"/>
      <c r="AI546" s="191"/>
      <c r="AJ546" s="191"/>
      <c r="AK546" s="191"/>
      <c r="AL546" s="191"/>
      <c r="AM546" s="191"/>
      <c r="AN546" s="191"/>
      <c r="AO546" s="191"/>
      <c r="AP546" s="191"/>
      <c r="AQ546" s="191"/>
      <c r="AR546" s="191"/>
      <c r="AS546" s="191"/>
      <c r="AT546" s="191"/>
      <c r="AU546" s="191"/>
      <c r="AV546" s="183" t="str">
        <f>IFERROR(INDEX(prosjekttema_og_tittel[tema inngår i prosjektsøknad],MATCH(AD546,prosjekttema_og_tittel[rowId - prosjekttema],0)),"")</f>
        <v/>
      </c>
      <c r="AW546" s="183" t="str">
        <f>IFERROR(INDEX(prosjekttema_og_tittel[prosjekttema inngår i prosjektsøknad som har fått innvilgede midler],MATCH(AD546,prosjekttema_og_tittel[rowId - prosjekttema],0)),"")</f>
        <v/>
      </c>
      <c r="AX546" s="200" t="str">
        <f>IFERROR(INDEX($T$13:$T$76,MATCH('backend (Ikke rør)'!$AD546,$Q$13:$Q$76,0)),"")</f>
        <v>Måloppnåelse (antall ansatte)</v>
      </c>
      <c r="AY546" s="200">
        <f>IFERROR(INDEX($U$13:$U$76,MATCH('backend (Ikke rør)'!$AD546,$Q$13:$Q$76,0)),"")</f>
        <v>0</v>
      </c>
      <c r="AZ546" s="200">
        <f>IFERROR(INDEX($V$13:$V$76,MATCH('backend (Ikke rør)'!$AD546,$Q$13:$Q$76,0)),"")</f>
        <v>0</v>
      </c>
      <c r="BA546" s="183">
        <f>IFERROR(INDEX($V$79:$V$107,MATCH('backend (Ikke rør)'!$AD546,$Q$79:$Q$107,0)),"")</f>
        <v>0</v>
      </c>
      <c r="BB546" s="183">
        <f>IFERROR(INDEX($W$79:$W$107,MATCH('backend (Ikke rør)'!$AD546,$Q$79:$Q$107,0)),"")</f>
        <v>0</v>
      </c>
      <c r="BC546" s="188" t="b">
        <f t="shared" si="10"/>
        <v>0</v>
      </c>
    </row>
    <row r="547" spans="26:55" x14ac:dyDescent="0.25">
      <c r="Z547" s="186">
        <v>564</v>
      </c>
      <c r="AA547" s="191"/>
      <c r="AB547" s="191"/>
      <c r="AC547" s="191"/>
      <c r="AD547" s="191"/>
      <c r="AE547" s="191"/>
      <c r="AF547" s="191"/>
      <c r="AG547" s="191"/>
      <c r="AH547" s="191"/>
      <c r="AI547" s="191"/>
      <c r="AJ547" s="191"/>
      <c r="AK547" s="191"/>
      <c r="AL547" s="191"/>
      <c r="AM547" s="191"/>
      <c r="AN547" s="191"/>
      <c r="AO547" s="191"/>
      <c r="AP547" s="191"/>
      <c r="AQ547" s="191"/>
      <c r="AR547" s="191"/>
      <c r="AS547" s="191"/>
      <c r="AT547" s="191"/>
      <c r="AU547" s="191"/>
      <c r="AV547" s="183" t="str">
        <f>IFERROR(INDEX(prosjekttema_og_tittel[tema inngår i prosjektsøknad],MATCH(AD547,prosjekttema_og_tittel[rowId - prosjekttema],0)),"")</f>
        <v/>
      </c>
      <c r="AW547" s="183" t="str">
        <f>IFERROR(INDEX(prosjekttema_og_tittel[prosjekttema inngår i prosjektsøknad som har fått innvilgede midler],MATCH(AD547,prosjekttema_og_tittel[rowId - prosjekttema],0)),"")</f>
        <v/>
      </c>
      <c r="AX547" s="200" t="str">
        <f>IFERROR(INDEX($T$13:$T$76,MATCH('backend (Ikke rør)'!$AD547,$Q$13:$Q$76,0)),"")</f>
        <v>Måloppnåelse (antall ansatte)</v>
      </c>
      <c r="AY547" s="200">
        <f>IFERROR(INDEX($U$13:$U$76,MATCH('backend (Ikke rør)'!$AD547,$Q$13:$Q$76,0)),"")</f>
        <v>0</v>
      </c>
      <c r="AZ547" s="200">
        <f>IFERROR(INDEX($V$13:$V$76,MATCH('backend (Ikke rør)'!$AD547,$Q$13:$Q$76,0)),"")</f>
        <v>0</v>
      </c>
      <c r="BA547" s="183">
        <f>IFERROR(INDEX($V$79:$V$107,MATCH('backend (Ikke rør)'!$AD547,$Q$79:$Q$107,0)),"")</f>
        <v>0</v>
      </c>
      <c r="BB547" s="183">
        <f>IFERROR(INDEX($W$79:$W$107,MATCH('backend (Ikke rør)'!$AD547,$Q$79:$Q$107,0)),"")</f>
        <v>0</v>
      </c>
      <c r="BC547" s="188" t="b">
        <f t="shared" si="10"/>
        <v>0</v>
      </c>
    </row>
    <row r="548" spans="26:55" x14ac:dyDescent="0.25">
      <c r="Z548" s="186">
        <v>565</v>
      </c>
      <c r="AA548" s="191"/>
      <c r="AB548" s="191"/>
      <c r="AC548" s="191"/>
      <c r="AD548" s="191"/>
      <c r="AE548" s="191"/>
      <c r="AF548" s="191"/>
      <c r="AG548" s="191"/>
      <c r="AH548" s="191"/>
      <c r="AI548" s="191"/>
      <c r="AJ548" s="191"/>
      <c r="AK548" s="191"/>
      <c r="AL548" s="191"/>
      <c r="AM548" s="191"/>
      <c r="AN548" s="191"/>
      <c r="AO548" s="191"/>
      <c r="AP548" s="191"/>
      <c r="AQ548" s="191"/>
      <c r="AR548" s="191"/>
      <c r="AS548" s="191"/>
      <c r="AT548" s="191"/>
      <c r="AU548" s="191"/>
      <c r="AV548" s="183" t="str">
        <f>IFERROR(INDEX(prosjekttema_og_tittel[tema inngår i prosjektsøknad],MATCH(AD548,prosjekttema_og_tittel[rowId - prosjekttema],0)),"")</f>
        <v/>
      </c>
      <c r="AW548" s="183" t="str">
        <f>IFERROR(INDEX(prosjekttema_og_tittel[prosjekttema inngår i prosjektsøknad som har fått innvilgede midler],MATCH(AD548,prosjekttema_og_tittel[rowId - prosjekttema],0)),"")</f>
        <v/>
      </c>
      <c r="AX548" s="200" t="str">
        <f>IFERROR(INDEX($T$13:$T$76,MATCH('backend (Ikke rør)'!$AD548,$Q$13:$Q$76,0)),"")</f>
        <v>Måloppnåelse (antall ansatte)</v>
      </c>
      <c r="AY548" s="200">
        <f>IFERROR(INDEX($U$13:$U$76,MATCH('backend (Ikke rør)'!$AD548,$Q$13:$Q$76,0)),"")</f>
        <v>0</v>
      </c>
      <c r="AZ548" s="200">
        <f>IFERROR(INDEX($V$13:$V$76,MATCH('backend (Ikke rør)'!$AD548,$Q$13:$Q$76,0)),"")</f>
        <v>0</v>
      </c>
      <c r="BA548" s="183">
        <f>IFERROR(INDEX($V$79:$V$107,MATCH('backend (Ikke rør)'!$AD548,$Q$79:$Q$107,0)),"")</f>
        <v>0</v>
      </c>
      <c r="BB548" s="183">
        <f>IFERROR(INDEX($W$79:$W$107,MATCH('backend (Ikke rør)'!$AD548,$Q$79:$Q$107,0)),"")</f>
        <v>0</v>
      </c>
      <c r="BC548" s="188" t="b">
        <f t="shared" si="10"/>
        <v>0</v>
      </c>
    </row>
    <row r="549" spans="26:55" x14ac:dyDescent="0.25">
      <c r="Z549" s="186">
        <v>566</v>
      </c>
      <c r="AA549" s="191"/>
      <c r="AB549" s="191"/>
      <c r="AC549" s="191"/>
      <c r="AD549" s="191"/>
      <c r="AE549" s="191"/>
      <c r="AF549" s="191"/>
      <c r="AG549" s="191"/>
      <c r="AH549" s="191"/>
      <c r="AI549" s="191"/>
      <c r="AJ549" s="191"/>
      <c r="AK549" s="191"/>
      <c r="AL549" s="191"/>
      <c r="AM549" s="191"/>
      <c r="AN549" s="191"/>
      <c r="AO549" s="191"/>
      <c r="AP549" s="191"/>
      <c r="AQ549" s="191"/>
      <c r="AR549" s="191"/>
      <c r="AS549" s="191"/>
      <c r="AT549" s="191"/>
      <c r="AU549" s="191"/>
      <c r="AV549" s="183" t="str">
        <f>IFERROR(INDEX(prosjekttema_og_tittel[tema inngår i prosjektsøknad],MATCH(AD549,prosjekttema_og_tittel[rowId - prosjekttema],0)),"")</f>
        <v/>
      </c>
      <c r="AW549" s="183" t="str">
        <f>IFERROR(INDEX(prosjekttema_og_tittel[prosjekttema inngår i prosjektsøknad som har fått innvilgede midler],MATCH(AD549,prosjekttema_og_tittel[rowId - prosjekttema],0)),"")</f>
        <v/>
      </c>
      <c r="AX549" s="200" t="str">
        <f>IFERROR(INDEX($T$13:$T$76,MATCH('backend (Ikke rør)'!$AD549,$Q$13:$Q$76,0)),"")</f>
        <v>Måloppnåelse (antall ansatte)</v>
      </c>
      <c r="AY549" s="200">
        <f>IFERROR(INDEX($U$13:$U$76,MATCH('backend (Ikke rør)'!$AD549,$Q$13:$Q$76,0)),"")</f>
        <v>0</v>
      </c>
      <c r="AZ549" s="200">
        <f>IFERROR(INDEX($V$13:$V$76,MATCH('backend (Ikke rør)'!$AD549,$Q$13:$Q$76,0)),"")</f>
        <v>0</v>
      </c>
      <c r="BA549" s="183">
        <f>IFERROR(INDEX($V$79:$V$107,MATCH('backend (Ikke rør)'!$AD549,$Q$79:$Q$107,0)),"")</f>
        <v>0</v>
      </c>
      <c r="BB549" s="183">
        <f>IFERROR(INDEX($W$79:$W$107,MATCH('backend (Ikke rør)'!$AD549,$Q$79:$Q$107,0)),"")</f>
        <v>0</v>
      </c>
      <c r="BC549" s="188" t="b">
        <f t="shared" si="10"/>
        <v>0</v>
      </c>
    </row>
    <row r="550" spans="26:55" x14ac:dyDescent="0.25">
      <c r="Z550" s="186">
        <v>567</v>
      </c>
      <c r="AA550" s="191"/>
      <c r="AB550" s="191"/>
      <c r="AC550" s="191"/>
      <c r="AD550" s="191"/>
      <c r="AE550" s="191"/>
      <c r="AF550" s="191"/>
      <c r="AG550" s="191"/>
      <c r="AH550" s="191"/>
      <c r="AI550" s="191"/>
      <c r="AJ550" s="191"/>
      <c r="AK550" s="191"/>
      <c r="AL550" s="191"/>
      <c r="AM550" s="191"/>
      <c r="AN550" s="191"/>
      <c r="AO550" s="191"/>
      <c r="AP550" s="191"/>
      <c r="AQ550" s="191"/>
      <c r="AR550" s="191"/>
      <c r="AS550" s="191"/>
      <c r="AT550" s="191"/>
      <c r="AU550" s="191"/>
      <c r="AV550" s="183" t="str">
        <f>IFERROR(INDEX(prosjekttema_og_tittel[tema inngår i prosjektsøknad],MATCH(AD550,prosjekttema_og_tittel[rowId - prosjekttema],0)),"")</f>
        <v/>
      </c>
      <c r="AW550" s="183" t="str">
        <f>IFERROR(INDEX(prosjekttema_og_tittel[prosjekttema inngår i prosjektsøknad som har fått innvilgede midler],MATCH(AD550,prosjekttema_og_tittel[rowId - prosjekttema],0)),"")</f>
        <v/>
      </c>
      <c r="AX550" s="200" t="str">
        <f>IFERROR(INDEX($T$13:$T$76,MATCH('backend (Ikke rør)'!$AD550,$Q$13:$Q$76,0)),"")</f>
        <v>Måloppnåelse (antall ansatte)</v>
      </c>
      <c r="AY550" s="200">
        <f>IFERROR(INDEX($U$13:$U$76,MATCH('backend (Ikke rør)'!$AD550,$Q$13:$Q$76,0)),"")</f>
        <v>0</v>
      </c>
      <c r="AZ550" s="200">
        <f>IFERROR(INDEX($V$13:$V$76,MATCH('backend (Ikke rør)'!$AD550,$Q$13:$Q$76,0)),"")</f>
        <v>0</v>
      </c>
      <c r="BA550" s="183">
        <f>IFERROR(INDEX($V$79:$V$107,MATCH('backend (Ikke rør)'!$AD550,$Q$79:$Q$107,0)),"")</f>
        <v>0</v>
      </c>
      <c r="BB550" s="183">
        <f>IFERROR(INDEX($W$79:$W$107,MATCH('backend (Ikke rør)'!$AD550,$Q$79:$Q$107,0)),"")</f>
        <v>0</v>
      </c>
      <c r="BC550" s="188" t="b">
        <f t="shared" si="10"/>
        <v>0</v>
      </c>
    </row>
    <row r="551" spans="26:55" x14ac:dyDescent="0.25">
      <c r="Z551" s="186">
        <v>568</v>
      </c>
      <c r="AA551" s="191"/>
      <c r="AB551" s="191"/>
      <c r="AC551" s="191"/>
      <c r="AD551" s="191"/>
      <c r="AE551" s="191"/>
      <c r="AF551" s="191"/>
      <c r="AG551" s="191"/>
      <c r="AH551" s="191"/>
      <c r="AI551" s="191"/>
      <c r="AJ551" s="191"/>
      <c r="AK551" s="191"/>
      <c r="AL551" s="191"/>
      <c r="AM551" s="191"/>
      <c r="AN551" s="191"/>
      <c r="AO551" s="191"/>
      <c r="AP551" s="191"/>
      <c r="AQ551" s="191"/>
      <c r="AR551" s="191"/>
      <c r="AS551" s="191"/>
      <c r="AT551" s="191"/>
      <c r="AU551" s="191"/>
      <c r="AV551" s="183" t="str">
        <f>IFERROR(INDEX(prosjekttema_og_tittel[tema inngår i prosjektsøknad],MATCH(AD551,prosjekttema_og_tittel[rowId - prosjekttema],0)),"")</f>
        <v/>
      </c>
      <c r="AW551" s="183" t="str">
        <f>IFERROR(INDEX(prosjekttema_og_tittel[prosjekttema inngår i prosjektsøknad som har fått innvilgede midler],MATCH(AD551,prosjekttema_og_tittel[rowId - prosjekttema],0)),"")</f>
        <v/>
      </c>
      <c r="AX551" s="200" t="str">
        <f>IFERROR(INDEX($T$13:$T$76,MATCH('backend (Ikke rør)'!$AD551,$Q$13:$Q$76,0)),"")</f>
        <v>Måloppnåelse (antall ansatte)</v>
      </c>
      <c r="AY551" s="200">
        <f>IFERROR(INDEX($U$13:$U$76,MATCH('backend (Ikke rør)'!$AD551,$Q$13:$Q$76,0)),"")</f>
        <v>0</v>
      </c>
      <c r="AZ551" s="200">
        <f>IFERROR(INDEX($V$13:$V$76,MATCH('backend (Ikke rør)'!$AD551,$Q$13:$Q$76,0)),"")</f>
        <v>0</v>
      </c>
      <c r="BA551" s="183">
        <f>IFERROR(INDEX($V$79:$V$107,MATCH('backend (Ikke rør)'!$AD551,$Q$79:$Q$107,0)),"")</f>
        <v>0</v>
      </c>
      <c r="BB551" s="183">
        <f>IFERROR(INDEX($W$79:$W$107,MATCH('backend (Ikke rør)'!$AD551,$Q$79:$Q$107,0)),"")</f>
        <v>0</v>
      </c>
      <c r="BC551" s="188" t="b">
        <f t="shared" si="10"/>
        <v>0</v>
      </c>
    </row>
    <row r="552" spans="26:55" x14ac:dyDescent="0.25">
      <c r="Z552" s="186">
        <v>569</v>
      </c>
      <c r="AA552" s="191"/>
      <c r="AB552" s="191"/>
      <c r="AC552" s="191"/>
      <c r="AD552" s="191"/>
      <c r="AE552" s="191"/>
      <c r="AF552" s="191"/>
      <c r="AG552" s="191"/>
      <c r="AH552" s="191"/>
      <c r="AI552" s="191"/>
      <c r="AJ552" s="191"/>
      <c r="AK552" s="191"/>
      <c r="AL552" s="191"/>
      <c r="AM552" s="191"/>
      <c r="AN552" s="191"/>
      <c r="AO552" s="191"/>
      <c r="AP552" s="191"/>
      <c r="AQ552" s="191"/>
      <c r="AR552" s="191"/>
      <c r="AS552" s="191"/>
      <c r="AT552" s="191"/>
      <c r="AU552" s="191"/>
      <c r="AV552" s="183" t="str">
        <f>IFERROR(INDEX(prosjekttema_og_tittel[tema inngår i prosjektsøknad],MATCH(AD552,prosjekttema_og_tittel[rowId - prosjekttema],0)),"")</f>
        <v/>
      </c>
      <c r="AW552" s="183" t="str">
        <f>IFERROR(INDEX(prosjekttema_og_tittel[prosjekttema inngår i prosjektsøknad som har fått innvilgede midler],MATCH(AD552,prosjekttema_og_tittel[rowId - prosjekttema],0)),"")</f>
        <v/>
      </c>
      <c r="AX552" s="200" t="str">
        <f>IFERROR(INDEX($T$13:$T$76,MATCH('backend (Ikke rør)'!$AD552,$Q$13:$Q$76,0)),"")</f>
        <v>Måloppnåelse (antall ansatte)</v>
      </c>
      <c r="AY552" s="200">
        <f>IFERROR(INDEX($U$13:$U$76,MATCH('backend (Ikke rør)'!$AD552,$Q$13:$Q$76,0)),"")</f>
        <v>0</v>
      </c>
      <c r="AZ552" s="200">
        <f>IFERROR(INDEX($V$13:$V$76,MATCH('backend (Ikke rør)'!$AD552,$Q$13:$Q$76,0)),"")</f>
        <v>0</v>
      </c>
      <c r="BA552" s="183">
        <f>IFERROR(INDEX($V$79:$V$107,MATCH('backend (Ikke rør)'!$AD552,$Q$79:$Q$107,0)),"")</f>
        <v>0</v>
      </c>
      <c r="BB552" s="183">
        <f>IFERROR(INDEX($W$79:$W$107,MATCH('backend (Ikke rør)'!$AD552,$Q$79:$Q$107,0)),"")</f>
        <v>0</v>
      </c>
      <c r="BC552" s="188" t="b">
        <f t="shared" si="10"/>
        <v>0</v>
      </c>
    </row>
    <row r="553" spans="26:55" x14ac:dyDescent="0.25">
      <c r="Z553" s="186">
        <v>570</v>
      </c>
      <c r="AA553" s="191"/>
      <c r="AB553" s="191"/>
      <c r="AC553" s="191"/>
      <c r="AD553" s="191"/>
      <c r="AE553" s="191"/>
      <c r="AF553" s="191"/>
      <c r="AG553" s="191"/>
      <c r="AH553" s="191"/>
      <c r="AI553" s="191"/>
      <c r="AJ553" s="191"/>
      <c r="AK553" s="191"/>
      <c r="AL553" s="191"/>
      <c r="AM553" s="191"/>
      <c r="AN553" s="191"/>
      <c r="AO553" s="191"/>
      <c r="AP553" s="191"/>
      <c r="AQ553" s="191"/>
      <c r="AR553" s="191"/>
      <c r="AS553" s="191"/>
      <c r="AT553" s="191"/>
      <c r="AU553" s="191"/>
      <c r="AV553" s="183" t="str">
        <f>IFERROR(INDEX(prosjekttema_og_tittel[tema inngår i prosjektsøknad],MATCH(AD553,prosjekttema_og_tittel[rowId - prosjekttema],0)),"")</f>
        <v/>
      </c>
      <c r="AW553" s="183" t="str">
        <f>IFERROR(INDEX(prosjekttema_og_tittel[prosjekttema inngår i prosjektsøknad som har fått innvilgede midler],MATCH(AD553,prosjekttema_og_tittel[rowId - prosjekttema],0)),"")</f>
        <v/>
      </c>
      <c r="AX553" s="200" t="str">
        <f>IFERROR(INDEX($T$13:$T$76,MATCH('backend (Ikke rør)'!$AD553,$Q$13:$Q$76,0)),"")</f>
        <v>Måloppnåelse (antall ansatte)</v>
      </c>
      <c r="AY553" s="200">
        <f>IFERROR(INDEX($U$13:$U$76,MATCH('backend (Ikke rør)'!$AD553,$Q$13:$Q$76,0)),"")</f>
        <v>0</v>
      </c>
      <c r="AZ553" s="200">
        <f>IFERROR(INDEX($V$13:$V$76,MATCH('backend (Ikke rør)'!$AD553,$Q$13:$Q$76,0)),"")</f>
        <v>0</v>
      </c>
      <c r="BA553" s="183">
        <f>IFERROR(INDEX($V$79:$V$107,MATCH('backend (Ikke rør)'!$AD553,$Q$79:$Q$107,0)),"")</f>
        <v>0</v>
      </c>
      <c r="BB553" s="183">
        <f>IFERROR(INDEX($W$79:$W$107,MATCH('backend (Ikke rør)'!$AD553,$Q$79:$Q$107,0)),"")</f>
        <v>0</v>
      </c>
      <c r="BC553" s="188" t="b">
        <f t="shared" si="10"/>
        <v>0</v>
      </c>
    </row>
    <row r="554" spans="26:55" x14ac:dyDescent="0.25">
      <c r="Z554" s="186">
        <v>571</v>
      </c>
      <c r="AA554" s="191"/>
      <c r="AB554" s="191"/>
      <c r="AC554" s="191"/>
      <c r="AD554" s="191"/>
      <c r="AE554" s="191"/>
      <c r="AF554" s="191"/>
      <c r="AG554" s="191"/>
      <c r="AH554" s="191"/>
      <c r="AI554" s="191"/>
      <c r="AJ554" s="191"/>
      <c r="AK554" s="191"/>
      <c r="AL554" s="191"/>
      <c r="AM554" s="191"/>
      <c r="AN554" s="191"/>
      <c r="AO554" s="191"/>
      <c r="AP554" s="191"/>
      <c r="AQ554" s="191"/>
      <c r="AR554" s="191"/>
      <c r="AS554" s="191"/>
      <c r="AT554" s="191"/>
      <c r="AU554" s="191"/>
      <c r="AV554" s="183" t="str">
        <f>IFERROR(INDEX(prosjekttema_og_tittel[tema inngår i prosjektsøknad],MATCH(AD554,prosjekttema_og_tittel[rowId - prosjekttema],0)),"")</f>
        <v/>
      </c>
      <c r="AW554" s="183" t="str">
        <f>IFERROR(INDEX(prosjekttema_og_tittel[prosjekttema inngår i prosjektsøknad som har fått innvilgede midler],MATCH(AD554,prosjekttema_og_tittel[rowId - prosjekttema],0)),"")</f>
        <v/>
      </c>
      <c r="AX554" s="200" t="str">
        <f>IFERROR(INDEX($T$13:$T$76,MATCH('backend (Ikke rør)'!$AD554,$Q$13:$Q$76,0)),"")</f>
        <v>Måloppnåelse (antall ansatte)</v>
      </c>
      <c r="AY554" s="200">
        <f>IFERROR(INDEX($U$13:$U$76,MATCH('backend (Ikke rør)'!$AD554,$Q$13:$Q$76,0)),"")</f>
        <v>0</v>
      </c>
      <c r="AZ554" s="200">
        <f>IFERROR(INDEX($V$13:$V$76,MATCH('backend (Ikke rør)'!$AD554,$Q$13:$Q$76,0)),"")</f>
        <v>0</v>
      </c>
      <c r="BA554" s="183">
        <f>IFERROR(INDEX($V$79:$V$107,MATCH('backend (Ikke rør)'!$AD554,$Q$79:$Q$107,0)),"")</f>
        <v>0</v>
      </c>
      <c r="BB554" s="183">
        <f>IFERROR(INDEX($W$79:$W$107,MATCH('backend (Ikke rør)'!$AD554,$Q$79:$Q$107,0)),"")</f>
        <v>0</v>
      </c>
      <c r="BC554" s="188" t="b">
        <f t="shared" si="10"/>
        <v>0</v>
      </c>
    </row>
    <row r="555" spans="26:55" x14ac:dyDescent="0.25">
      <c r="Z555" s="186">
        <v>572</v>
      </c>
      <c r="AA555" s="191"/>
      <c r="AB555" s="191"/>
      <c r="AC555" s="191"/>
      <c r="AD555" s="191"/>
      <c r="AE555" s="191"/>
      <c r="AF555" s="191"/>
      <c r="AG555" s="191"/>
      <c r="AH555" s="191"/>
      <c r="AI555" s="191"/>
      <c r="AJ555" s="191"/>
      <c r="AK555" s="191"/>
      <c r="AL555" s="191"/>
      <c r="AM555" s="191"/>
      <c r="AN555" s="191"/>
      <c r="AO555" s="191"/>
      <c r="AP555" s="191"/>
      <c r="AQ555" s="191"/>
      <c r="AR555" s="191"/>
      <c r="AS555" s="191"/>
      <c r="AT555" s="191"/>
      <c r="AU555" s="191"/>
      <c r="AV555" s="183" t="str">
        <f>IFERROR(INDEX(prosjekttema_og_tittel[tema inngår i prosjektsøknad],MATCH(AD555,prosjekttema_og_tittel[rowId - prosjekttema],0)),"")</f>
        <v/>
      </c>
      <c r="AW555" s="183" t="str">
        <f>IFERROR(INDEX(prosjekttema_og_tittel[prosjekttema inngår i prosjektsøknad som har fått innvilgede midler],MATCH(AD555,prosjekttema_og_tittel[rowId - prosjekttema],0)),"")</f>
        <v/>
      </c>
      <c r="AX555" s="200" t="str">
        <f>IFERROR(INDEX($T$13:$T$76,MATCH('backend (Ikke rør)'!$AD555,$Q$13:$Q$76,0)),"")</f>
        <v>Måloppnåelse (antall ansatte)</v>
      </c>
      <c r="AY555" s="200">
        <f>IFERROR(INDEX($U$13:$U$76,MATCH('backend (Ikke rør)'!$AD555,$Q$13:$Q$76,0)),"")</f>
        <v>0</v>
      </c>
      <c r="AZ555" s="200">
        <f>IFERROR(INDEX($V$13:$V$76,MATCH('backend (Ikke rør)'!$AD555,$Q$13:$Q$76,0)),"")</f>
        <v>0</v>
      </c>
      <c r="BA555" s="183">
        <f>IFERROR(INDEX($V$79:$V$107,MATCH('backend (Ikke rør)'!$AD555,$Q$79:$Q$107,0)),"")</f>
        <v>0</v>
      </c>
      <c r="BB555" s="183">
        <f>IFERROR(INDEX($W$79:$W$107,MATCH('backend (Ikke rør)'!$AD555,$Q$79:$Q$107,0)),"")</f>
        <v>0</v>
      </c>
      <c r="BC555" s="188" t="b">
        <f t="shared" si="10"/>
        <v>0</v>
      </c>
    </row>
    <row r="556" spans="26:55" x14ac:dyDescent="0.25">
      <c r="Z556" s="186">
        <v>573</v>
      </c>
      <c r="AA556" s="191"/>
      <c r="AB556" s="191"/>
      <c r="AC556" s="191"/>
      <c r="AD556" s="191"/>
      <c r="AE556" s="191"/>
      <c r="AF556" s="191"/>
      <c r="AG556" s="191"/>
      <c r="AH556" s="191"/>
      <c r="AI556" s="191"/>
      <c r="AJ556" s="191"/>
      <c r="AK556" s="191"/>
      <c r="AL556" s="191"/>
      <c r="AM556" s="191"/>
      <c r="AN556" s="191"/>
      <c r="AO556" s="191"/>
      <c r="AP556" s="191"/>
      <c r="AQ556" s="191"/>
      <c r="AR556" s="191"/>
      <c r="AS556" s="191"/>
      <c r="AT556" s="191"/>
      <c r="AU556" s="191"/>
      <c r="AV556" s="183" t="str">
        <f>IFERROR(INDEX(prosjekttema_og_tittel[tema inngår i prosjektsøknad],MATCH(AD556,prosjekttema_og_tittel[rowId - prosjekttema],0)),"")</f>
        <v/>
      </c>
      <c r="AW556" s="183" t="str">
        <f>IFERROR(INDEX(prosjekttema_og_tittel[prosjekttema inngår i prosjektsøknad som har fått innvilgede midler],MATCH(AD556,prosjekttema_og_tittel[rowId - prosjekttema],0)),"")</f>
        <v/>
      </c>
      <c r="AX556" s="200" t="str">
        <f>IFERROR(INDEX($T$13:$T$76,MATCH('backend (Ikke rør)'!$AD556,$Q$13:$Q$76,0)),"")</f>
        <v>Måloppnåelse (antall ansatte)</v>
      </c>
      <c r="AY556" s="200">
        <f>IFERROR(INDEX($U$13:$U$76,MATCH('backend (Ikke rør)'!$AD556,$Q$13:$Q$76,0)),"")</f>
        <v>0</v>
      </c>
      <c r="AZ556" s="200">
        <f>IFERROR(INDEX($V$13:$V$76,MATCH('backend (Ikke rør)'!$AD556,$Q$13:$Q$76,0)),"")</f>
        <v>0</v>
      </c>
      <c r="BA556" s="183">
        <f>IFERROR(INDEX($V$79:$V$107,MATCH('backend (Ikke rør)'!$AD556,$Q$79:$Q$107,0)),"")</f>
        <v>0</v>
      </c>
      <c r="BB556" s="183">
        <f>IFERROR(INDEX($W$79:$W$107,MATCH('backend (Ikke rør)'!$AD556,$Q$79:$Q$107,0)),"")</f>
        <v>0</v>
      </c>
      <c r="BC556" s="188" t="b">
        <f t="shared" si="10"/>
        <v>0</v>
      </c>
    </row>
    <row r="557" spans="26:55" x14ac:dyDescent="0.25">
      <c r="Z557" s="186">
        <v>574</v>
      </c>
      <c r="AA557" s="191"/>
      <c r="AB557" s="191"/>
      <c r="AC557" s="191"/>
      <c r="AD557" s="191"/>
      <c r="AE557" s="191"/>
      <c r="AF557" s="191"/>
      <c r="AG557" s="191"/>
      <c r="AH557" s="191"/>
      <c r="AI557" s="191"/>
      <c r="AJ557" s="191"/>
      <c r="AK557" s="191"/>
      <c r="AL557" s="191"/>
      <c r="AM557" s="191"/>
      <c r="AN557" s="191"/>
      <c r="AO557" s="191"/>
      <c r="AP557" s="191"/>
      <c r="AQ557" s="191"/>
      <c r="AR557" s="191"/>
      <c r="AS557" s="191"/>
      <c r="AT557" s="191"/>
      <c r="AU557" s="191"/>
      <c r="AV557" s="183" t="str">
        <f>IFERROR(INDEX(prosjekttema_og_tittel[tema inngår i prosjektsøknad],MATCH(AD557,prosjekttema_og_tittel[rowId - prosjekttema],0)),"")</f>
        <v/>
      </c>
      <c r="AW557" s="183" t="str">
        <f>IFERROR(INDEX(prosjekttema_og_tittel[prosjekttema inngår i prosjektsøknad som har fått innvilgede midler],MATCH(AD557,prosjekttema_og_tittel[rowId - prosjekttema],0)),"")</f>
        <v/>
      </c>
      <c r="AX557" s="200" t="str">
        <f>IFERROR(INDEX($T$13:$T$76,MATCH('backend (Ikke rør)'!$AD557,$Q$13:$Q$76,0)),"")</f>
        <v>Måloppnåelse (antall ansatte)</v>
      </c>
      <c r="AY557" s="200">
        <f>IFERROR(INDEX($U$13:$U$76,MATCH('backend (Ikke rør)'!$AD557,$Q$13:$Q$76,0)),"")</f>
        <v>0</v>
      </c>
      <c r="AZ557" s="200">
        <f>IFERROR(INDEX($V$13:$V$76,MATCH('backend (Ikke rør)'!$AD557,$Q$13:$Q$76,0)),"")</f>
        <v>0</v>
      </c>
      <c r="BA557" s="183">
        <f>IFERROR(INDEX($V$79:$V$107,MATCH('backend (Ikke rør)'!$AD557,$Q$79:$Q$107,0)),"")</f>
        <v>0</v>
      </c>
      <c r="BB557" s="183">
        <f>IFERROR(INDEX($W$79:$W$107,MATCH('backend (Ikke rør)'!$AD557,$Q$79:$Q$107,0)),"")</f>
        <v>0</v>
      </c>
      <c r="BC557" s="188" t="b">
        <f t="shared" si="10"/>
        <v>0</v>
      </c>
    </row>
    <row r="558" spans="26:55" x14ac:dyDescent="0.25">
      <c r="Z558" s="186">
        <v>575</v>
      </c>
      <c r="AA558" s="191"/>
      <c r="AB558" s="191"/>
      <c r="AC558" s="191"/>
      <c r="AD558" s="191"/>
      <c r="AE558" s="191"/>
      <c r="AF558" s="191"/>
      <c r="AG558" s="191"/>
      <c r="AH558" s="191"/>
      <c r="AI558" s="191"/>
      <c r="AJ558" s="191"/>
      <c r="AK558" s="191"/>
      <c r="AL558" s="191"/>
      <c r="AM558" s="191"/>
      <c r="AN558" s="191"/>
      <c r="AO558" s="191"/>
      <c r="AP558" s="191"/>
      <c r="AQ558" s="191"/>
      <c r="AR558" s="191"/>
      <c r="AS558" s="191"/>
      <c r="AT558" s="191"/>
      <c r="AU558" s="191"/>
      <c r="AV558" s="183" t="str">
        <f>IFERROR(INDEX(prosjekttema_og_tittel[tema inngår i prosjektsøknad],MATCH(AD558,prosjekttema_og_tittel[rowId - prosjekttema],0)),"")</f>
        <v/>
      </c>
      <c r="AW558" s="183" t="str">
        <f>IFERROR(INDEX(prosjekttema_og_tittel[prosjekttema inngår i prosjektsøknad som har fått innvilgede midler],MATCH(AD558,prosjekttema_og_tittel[rowId - prosjekttema],0)),"")</f>
        <v/>
      </c>
      <c r="AX558" s="200" t="str">
        <f>IFERROR(INDEX($T$13:$T$76,MATCH('backend (Ikke rør)'!$AD558,$Q$13:$Q$76,0)),"")</f>
        <v>Måloppnåelse (antall ansatte)</v>
      </c>
      <c r="AY558" s="200">
        <f>IFERROR(INDEX($U$13:$U$76,MATCH('backend (Ikke rør)'!$AD558,$Q$13:$Q$76,0)),"")</f>
        <v>0</v>
      </c>
      <c r="AZ558" s="200">
        <f>IFERROR(INDEX($V$13:$V$76,MATCH('backend (Ikke rør)'!$AD558,$Q$13:$Q$76,0)),"")</f>
        <v>0</v>
      </c>
      <c r="BA558" s="183">
        <f>IFERROR(INDEX($V$79:$V$107,MATCH('backend (Ikke rør)'!$AD558,$Q$79:$Q$107,0)),"")</f>
        <v>0</v>
      </c>
      <c r="BB558" s="183">
        <f>IFERROR(INDEX($W$79:$W$107,MATCH('backend (Ikke rør)'!$AD558,$Q$79:$Q$107,0)),"")</f>
        <v>0</v>
      </c>
      <c r="BC558" s="188" t="b">
        <f t="shared" si="10"/>
        <v>0</v>
      </c>
    </row>
    <row r="559" spans="26:55" x14ac:dyDescent="0.25">
      <c r="Z559" s="186">
        <v>576</v>
      </c>
      <c r="AA559" s="191"/>
      <c r="AB559" s="191"/>
      <c r="AC559" s="191"/>
      <c r="AD559" s="191"/>
      <c r="AE559" s="191"/>
      <c r="AF559" s="191"/>
      <c r="AG559" s="191"/>
      <c r="AH559" s="191"/>
      <c r="AI559" s="191"/>
      <c r="AJ559" s="191"/>
      <c r="AK559" s="191"/>
      <c r="AL559" s="191"/>
      <c r="AM559" s="191"/>
      <c r="AN559" s="191"/>
      <c r="AO559" s="191"/>
      <c r="AP559" s="191"/>
      <c r="AQ559" s="191"/>
      <c r="AR559" s="191"/>
      <c r="AS559" s="191"/>
      <c r="AT559" s="191"/>
      <c r="AU559" s="191"/>
      <c r="AV559" s="183" t="str">
        <f>IFERROR(INDEX(prosjekttema_og_tittel[tema inngår i prosjektsøknad],MATCH(AD559,prosjekttema_og_tittel[rowId - prosjekttema],0)),"")</f>
        <v/>
      </c>
      <c r="AW559" s="183" t="str">
        <f>IFERROR(INDEX(prosjekttema_og_tittel[prosjekttema inngår i prosjektsøknad som har fått innvilgede midler],MATCH(AD559,prosjekttema_og_tittel[rowId - prosjekttema],0)),"")</f>
        <v/>
      </c>
      <c r="AX559" s="200" t="str">
        <f>IFERROR(INDEX($T$13:$T$76,MATCH('backend (Ikke rør)'!$AD559,$Q$13:$Q$76,0)),"")</f>
        <v>Måloppnåelse (antall ansatte)</v>
      </c>
      <c r="AY559" s="200">
        <f>IFERROR(INDEX($U$13:$U$76,MATCH('backend (Ikke rør)'!$AD559,$Q$13:$Q$76,0)),"")</f>
        <v>0</v>
      </c>
      <c r="AZ559" s="200">
        <f>IFERROR(INDEX($V$13:$V$76,MATCH('backend (Ikke rør)'!$AD559,$Q$13:$Q$76,0)),"")</f>
        <v>0</v>
      </c>
      <c r="BA559" s="183">
        <f>IFERROR(INDEX($V$79:$V$107,MATCH('backend (Ikke rør)'!$AD559,$Q$79:$Q$107,0)),"")</f>
        <v>0</v>
      </c>
      <c r="BB559" s="183">
        <f>IFERROR(INDEX($W$79:$W$107,MATCH('backend (Ikke rør)'!$AD559,$Q$79:$Q$107,0)),"")</f>
        <v>0</v>
      </c>
      <c r="BC559" s="188" t="b">
        <f t="shared" si="10"/>
        <v>0</v>
      </c>
    </row>
    <row r="560" spans="26:55" x14ac:dyDescent="0.25">
      <c r="Z560" s="186">
        <v>577</v>
      </c>
      <c r="AA560" s="191"/>
      <c r="AB560" s="191"/>
      <c r="AC560" s="191"/>
      <c r="AD560" s="191"/>
      <c r="AE560" s="191"/>
      <c r="AF560" s="191"/>
      <c r="AG560" s="191"/>
      <c r="AH560" s="191"/>
      <c r="AI560" s="191"/>
      <c r="AJ560" s="191"/>
      <c r="AK560" s="191"/>
      <c r="AL560" s="191"/>
      <c r="AM560" s="191"/>
      <c r="AN560" s="191"/>
      <c r="AO560" s="191"/>
      <c r="AP560" s="191"/>
      <c r="AQ560" s="191"/>
      <c r="AR560" s="191"/>
      <c r="AS560" s="191"/>
      <c r="AT560" s="191"/>
      <c r="AU560" s="191"/>
      <c r="AV560" s="183" t="str">
        <f>IFERROR(INDEX(prosjekttema_og_tittel[tema inngår i prosjektsøknad],MATCH(AD560,prosjekttema_og_tittel[rowId - prosjekttema],0)),"")</f>
        <v/>
      </c>
      <c r="AW560" s="183" t="str">
        <f>IFERROR(INDEX(prosjekttema_og_tittel[prosjekttema inngår i prosjektsøknad som har fått innvilgede midler],MATCH(AD560,prosjekttema_og_tittel[rowId - prosjekttema],0)),"")</f>
        <v/>
      </c>
      <c r="AX560" s="200" t="str">
        <f>IFERROR(INDEX($T$13:$T$76,MATCH('backend (Ikke rør)'!$AD560,$Q$13:$Q$76,0)),"")</f>
        <v>Måloppnåelse (antall ansatte)</v>
      </c>
      <c r="AY560" s="200">
        <f>IFERROR(INDEX($U$13:$U$76,MATCH('backend (Ikke rør)'!$AD560,$Q$13:$Q$76,0)),"")</f>
        <v>0</v>
      </c>
      <c r="AZ560" s="200">
        <f>IFERROR(INDEX($V$13:$V$76,MATCH('backend (Ikke rør)'!$AD560,$Q$13:$Q$76,0)),"")</f>
        <v>0</v>
      </c>
      <c r="BA560" s="183">
        <f>IFERROR(INDEX($V$79:$V$107,MATCH('backend (Ikke rør)'!$AD560,$Q$79:$Q$107,0)),"")</f>
        <v>0</v>
      </c>
      <c r="BB560" s="183">
        <f>IFERROR(INDEX($W$79:$W$107,MATCH('backend (Ikke rør)'!$AD560,$Q$79:$Q$107,0)),"")</f>
        <v>0</v>
      </c>
      <c r="BC560" s="188" t="b">
        <f t="shared" si="10"/>
        <v>0</v>
      </c>
    </row>
    <row r="561" spans="26:55" x14ac:dyDescent="0.25">
      <c r="Z561" s="186">
        <v>578</v>
      </c>
      <c r="AA561" s="191"/>
      <c r="AB561" s="191"/>
      <c r="AC561" s="191"/>
      <c r="AD561" s="191"/>
      <c r="AE561" s="191"/>
      <c r="AF561" s="191"/>
      <c r="AG561" s="191"/>
      <c r="AH561" s="191"/>
      <c r="AI561" s="191"/>
      <c r="AJ561" s="191"/>
      <c r="AK561" s="191"/>
      <c r="AL561" s="191"/>
      <c r="AM561" s="191"/>
      <c r="AN561" s="191"/>
      <c r="AO561" s="191"/>
      <c r="AP561" s="191"/>
      <c r="AQ561" s="191"/>
      <c r="AR561" s="191"/>
      <c r="AS561" s="191"/>
      <c r="AT561" s="191"/>
      <c r="AU561" s="191"/>
      <c r="AV561" s="183" t="str">
        <f>IFERROR(INDEX(prosjekttema_og_tittel[tema inngår i prosjektsøknad],MATCH(AD561,prosjekttema_og_tittel[rowId - prosjekttema],0)),"")</f>
        <v/>
      </c>
      <c r="AW561" s="183" t="str">
        <f>IFERROR(INDEX(prosjekttema_og_tittel[prosjekttema inngår i prosjektsøknad som har fått innvilgede midler],MATCH(AD561,prosjekttema_og_tittel[rowId - prosjekttema],0)),"")</f>
        <v/>
      </c>
      <c r="AX561" s="200" t="str">
        <f>IFERROR(INDEX($T$13:$T$76,MATCH('backend (Ikke rør)'!$AD561,$Q$13:$Q$76,0)),"")</f>
        <v>Måloppnåelse (antall ansatte)</v>
      </c>
      <c r="AY561" s="200">
        <f>IFERROR(INDEX($U$13:$U$76,MATCH('backend (Ikke rør)'!$AD561,$Q$13:$Q$76,0)),"")</f>
        <v>0</v>
      </c>
      <c r="AZ561" s="200">
        <f>IFERROR(INDEX($V$13:$V$76,MATCH('backend (Ikke rør)'!$AD561,$Q$13:$Q$76,0)),"")</f>
        <v>0</v>
      </c>
      <c r="BA561" s="183">
        <f>IFERROR(INDEX($V$79:$V$107,MATCH('backend (Ikke rør)'!$AD561,$Q$79:$Q$107,0)),"")</f>
        <v>0</v>
      </c>
      <c r="BB561" s="183">
        <f>IFERROR(INDEX($W$79:$W$107,MATCH('backend (Ikke rør)'!$AD561,$Q$79:$Q$107,0)),"")</f>
        <v>0</v>
      </c>
      <c r="BC561" s="188" t="b">
        <f t="shared" si="10"/>
        <v>0</v>
      </c>
    </row>
    <row r="562" spans="26:55" x14ac:dyDescent="0.25">
      <c r="Z562" s="186">
        <v>579</v>
      </c>
      <c r="AA562" s="191"/>
      <c r="AB562" s="191"/>
      <c r="AC562" s="191"/>
      <c r="AD562" s="191"/>
      <c r="AE562" s="191"/>
      <c r="AF562" s="191"/>
      <c r="AG562" s="191"/>
      <c r="AH562" s="191"/>
      <c r="AI562" s="191"/>
      <c r="AJ562" s="191"/>
      <c r="AK562" s="191"/>
      <c r="AL562" s="191"/>
      <c r="AM562" s="191"/>
      <c r="AN562" s="191"/>
      <c r="AO562" s="191"/>
      <c r="AP562" s="191"/>
      <c r="AQ562" s="191"/>
      <c r="AR562" s="191"/>
      <c r="AS562" s="191"/>
      <c r="AT562" s="191"/>
      <c r="AU562" s="191"/>
      <c r="AV562" s="183" t="str">
        <f>IFERROR(INDEX(prosjekttema_og_tittel[tema inngår i prosjektsøknad],MATCH(AD562,prosjekttema_og_tittel[rowId - prosjekttema],0)),"")</f>
        <v/>
      </c>
      <c r="AW562" s="183" t="str">
        <f>IFERROR(INDEX(prosjekttema_og_tittel[prosjekttema inngår i prosjektsøknad som har fått innvilgede midler],MATCH(AD562,prosjekttema_og_tittel[rowId - prosjekttema],0)),"")</f>
        <v/>
      </c>
      <c r="AX562" s="200" t="str">
        <f>IFERROR(INDEX($T$13:$T$76,MATCH('backend (Ikke rør)'!$AD562,$Q$13:$Q$76,0)),"")</f>
        <v>Måloppnåelse (antall ansatte)</v>
      </c>
      <c r="AY562" s="200">
        <f>IFERROR(INDEX($U$13:$U$76,MATCH('backend (Ikke rør)'!$AD562,$Q$13:$Q$76,0)),"")</f>
        <v>0</v>
      </c>
      <c r="AZ562" s="200">
        <f>IFERROR(INDEX($V$13:$V$76,MATCH('backend (Ikke rør)'!$AD562,$Q$13:$Q$76,0)),"")</f>
        <v>0</v>
      </c>
      <c r="BA562" s="183">
        <f>IFERROR(INDEX($V$79:$V$107,MATCH('backend (Ikke rør)'!$AD562,$Q$79:$Q$107,0)),"")</f>
        <v>0</v>
      </c>
      <c r="BB562" s="183">
        <f>IFERROR(INDEX($W$79:$W$107,MATCH('backend (Ikke rør)'!$AD562,$Q$79:$Q$107,0)),"")</f>
        <v>0</v>
      </c>
      <c r="BC562" s="188" t="b">
        <f t="shared" si="10"/>
        <v>0</v>
      </c>
    </row>
    <row r="563" spans="26:55" x14ac:dyDescent="0.25">
      <c r="Z563" s="186">
        <v>580</v>
      </c>
      <c r="AA563" s="191"/>
      <c r="AB563" s="191"/>
      <c r="AC563" s="191"/>
      <c r="AD563" s="191"/>
      <c r="AE563" s="191"/>
      <c r="AF563" s="191"/>
      <c r="AG563" s="191"/>
      <c r="AH563" s="191"/>
      <c r="AI563" s="191"/>
      <c r="AJ563" s="191"/>
      <c r="AK563" s="191"/>
      <c r="AL563" s="191"/>
      <c r="AM563" s="191"/>
      <c r="AN563" s="191"/>
      <c r="AO563" s="191"/>
      <c r="AP563" s="191"/>
      <c r="AQ563" s="191"/>
      <c r="AR563" s="191"/>
      <c r="AS563" s="191"/>
      <c r="AT563" s="191"/>
      <c r="AU563" s="191"/>
      <c r="AV563" s="183" t="str">
        <f>IFERROR(INDEX(prosjekttema_og_tittel[tema inngår i prosjektsøknad],MATCH(AD563,prosjekttema_og_tittel[rowId - prosjekttema],0)),"")</f>
        <v/>
      </c>
      <c r="AW563" s="183" t="str">
        <f>IFERROR(INDEX(prosjekttema_og_tittel[prosjekttema inngår i prosjektsøknad som har fått innvilgede midler],MATCH(AD563,prosjekttema_og_tittel[rowId - prosjekttema],0)),"")</f>
        <v/>
      </c>
      <c r="AX563" s="200" t="str">
        <f>IFERROR(INDEX($T$13:$T$76,MATCH('backend (Ikke rør)'!$AD563,$Q$13:$Q$76,0)),"")</f>
        <v>Måloppnåelse (antall ansatte)</v>
      </c>
      <c r="AY563" s="200">
        <f>IFERROR(INDEX($U$13:$U$76,MATCH('backend (Ikke rør)'!$AD563,$Q$13:$Q$76,0)),"")</f>
        <v>0</v>
      </c>
      <c r="AZ563" s="200">
        <f>IFERROR(INDEX($V$13:$V$76,MATCH('backend (Ikke rør)'!$AD563,$Q$13:$Q$76,0)),"")</f>
        <v>0</v>
      </c>
      <c r="BA563" s="183">
        <f>IFERROR(INDEX($V$79:$V$107,MATCH('backend (Ikke rør)'!$AD563,$Q$79:$Q$107,0)),"")</f>
        <v>0</v>
      </c>
      <c r="BB563" s="183">
        <f>IFERROR(INDEX($W$79:$W$107,MATCH('backend (Ikke rør)'!$AD563,$Q$79:$Q$107,0)),"")</f>
        <v>0</v>
      </c>
      <c r="BC563" s="188" t="b">
        <f t="shared" si="10"/>
        <v>0</v>
      </c>
    </row>
    <row r="564" spans="26:55" x14ac:dyDescent="0.25">
      <c r="Z564" s="186">
        <v>581</v>
      </c>
      <c r="AA564" s="191"/>
      <c r="AB564" s="191"/>
      <c r="AC564" s="191"/>
      <c r="AD564" s="191"/>
      <c r="AE564" s="191"/>
      <c r="AF564" s="191"/>
      <c r="AG564" s="191"/>
      <c r="AH564" s="191"/>
      <c r="AI564" s="191"/>
      <c r="AJ564" s="191"/>
      <c r="AK564" s="191"/>
      <c r="AL564" s="191"/>
      <c r="AM564" s="191"/>
      <c r="AN564" s="191"/>
      <c r="AO564" s="191"/>
      <c r="AP564" s="191"/>
      <c r="AQ564" s="191"/>
      <c r="AR564" s="191"/>
      <c r="AS564" s="191"/>
      <c r="AT564" s="191"/>
      <c r="AU564" s="191"/>
      <c r="AV564" s="183" t="str">
        <f>IFERROR(INDEX(prosjekttema_og_tittel[tema inngår i prosjektsøknad],MATCH(AD564,prosjekttema_og_tittel[rowId - prosjekttema],0)),"")</f>
        <v/>
      </c>
      <c r="AW564" s="183" t="str">
        <f>IFERROR(INDEX(prosjekttema_og_tittel[prosjekttema inngår i prosjektsøknad som har fått innvilgede midler],MATCH(AD564,prosjekttema_og_tittel[rowId - prosjekttema],0)),"")</f>
        <v/>
      </c>
      <c r="AX564" s="200" t="str">
        <f>IFERROR(INDEX($T$13:$T$76,MATCH('backend (Ikke rør)'!$AD564,$Q$13:$Q$76,0)),"")</f>
        <v>Måloppnåelse (antall ansatte)</v>
      </c>
      <c r="AY564" s="200">
        <f>IFERROR(INDEX($U$13:$U$76,MATCH('backend (Ikke rør)'!$AD564,$Q$13:$Q$76,0)),"")</f>
        <v>0</v>
      </c>
      <c r="AZ564" s="200">
        <f>IFERROR(INDEX($V$13:$V$76,MATCH('backend (Ikke rør)'!$AD564,$Q$13:$Q$76,0)),"")</f>
        <v>0</v>
      </c>
      <c r="BA564" s="183">
        <f>IFERROR(INDEX($V$79:$V$107,MATCH('backend (Ikke rør)'!$AD564,$Q$79:$Q$107,0)),"")</f>
        <v>0</v>
      </c>
      <c r="BB564" s="183">
        <f>IFERROR(INDEX($W$79:$W$107,MATCH('backend (Ikke rør)'!$AD564,$Q$79:$Q$107,0)),"")</f>
        <v>0</v>
      </c>
      <c r="BC564" s="188" t="b">
        <f t="shared" si="10"/>
        <v>0</v>
      </c>
    </row>
    <row r="565" spans="26:55" x14ac:dyDescent="0.25">
      <c r="Z565" s="186">
        <v>582</v>
      </c>
      <c r="AA565" s="191"/>
      <c r="AB565" s="191"/>
      <c r="AC565" s="191"/>
      <c r="AD565" s="191"/>
      <c r="AE565" s="191"/>
      <c r="AF565" s="191"/>
      <c r="AG565" s="191"/>
      <c r="AH565" s="191"/>
      <c r="AI565" s="191"/>
      <c r="AJ565" s="191"/>
      <c r="AK565" s="191"/>
      <c r="AL565" s="191"/>
      <c r="AM565" s="191"/>
      <c r="AN565" s="191"/>
      <c r="AO565" s="191"/>
      <c r="AP565" s="191"/>
      <c r="AQ565" s="191"/>
      <c r="AR565" s="191"/>
      <c r="AS565" s="191"/>
      <c r="AT565" s="191"/>
      <c r="AU565" s="191"/>
      <c r="AV565" s="183" t="str">
        <f>IFERROR(INDEX(prosjekttema_og_tittel[tema inngår i prosjektsøknad],MATCH(AD565,prosjekttema_og_tittel[rowId - prosjekttema],0)),"")</f>
        <v/>
      </c>
      <c r="AW565" s="183" t="str">
        <f>IFERROR(INDEX(prosjekttema_og_tittel[prosjekttema inngår i prosjektsøknad som har fått innvilgede midler],MATCH(AD565,prosjekttema_og_tittel[rowId - prosjekttema],0)),"")</f>
        <v/>
      </c>
      <c r="AX565" s="200" t="str">
        <f>IFERROR(INDEX($T$13:$T$76,MATCH('backend (Ikke rør)'!$AD565,$Q$13:$Q$76,0)),"")</f>
        <v>Måloppnåelse (antall ansatte)</v>
      </c>
      <c r="AY565" s="200">
        <f>IFERROR(INDEX($U$13:$U$76,MATCH('backend (Ikke rør)'!$AD565,$Q$13:$Q$76,0)),"")</f>
        <v>0</v>
      </c>
      <c r="AZ565" s="200">
        <f>IFERROR(INDEX($V$13:$V$76,MATCH('backend (Ikke rør)'!$AD565,$Q$13:$Q$76,0)),"")</f>
        <v>0</v>
      </c>
      <c r="BA565" s="183">
        <f>IFERROR(INDEX($V$79:$V$107,MATCH('backend (Ikke rør)'!$AD565,$Q$79:$Q$107,0)),"")</f>
        <v>0</v>
      </c>
      <c r="BB565" s="183">
        <f>IFERROR(INDEX($W$79:$W$107,MATCH('backend (Ikke rør)'!$AD565,$Q$79:$Q$107,0)),"")</f>
        <v>0</v>
      </c>
      <c r="BC565" s="188" t="b">
        <f t="shared" si="10"/>
        <v>0</v>
      </c>
    </row>
    <row r="566" spans="26:55" x14ac:dyDescent="0.25">
      <c r="Z566" s="186">
        <v>583</v>
      </c>
      <c r="AA566" s="191"/>
      <c r="AB566" s="191"/>
      <c r="AC566" s="191"/>
      <c r="AD566" s="191"/>
      <c r="AE566" s="191"/>
      <c r="AF566" s="191"/>
      <c r="AG566" s="191"/>
      <c r="AH566" s="191"/>
      <c r="AI566" s="191"/>
      <c r="AJ566" s="191"/>
      <c r="AK566" s="191"/>
      <c r="AL566" s="191"/>
      <c r="AM566" s="191"/>
      <c r="AN566" s="191"/>
      <c r="AO566" s="191"/>
      <c r="AP566" s="191"/>
      <c r="AQ566" s="191"/>
      <c r="AR566" s="191"/>
      <c r="AS566" s="191"/>
      <c r="AT566" s="191"/>
      <c r="AU566" s="191"/>
      <c r="AV566" s="183" t="str">
        <f>IFERROR(INDEX(prosjekttema_og_tittel[tema inngår i prosjektsøknad],MATCH(AD566,prosjekttema_og_tittel[rowId - prosjekttema],0)),"")</f>
        <v/>
      </c>
      <c r="AW566" s="183" t="str">
        <f>IFERROR(INDEX(prosjekttema_og_tittel[prosjekttema inngår i prosjektsøknad som har fått innvilgede midler],MATCH(AD566,prosjekttema_og_tittel[rowId - prosjekttema],0)),"")</f>
        <v/>
      </c>
      <c r="AX566" s="200" t="str">
        <f>IFERROR(INDEX($T$13:$T$76,MATCH('backend (Ikke rør)'!$AD566,$Q$13:$Q$76,0)),"")</f>
        <v>Måloppnåelse (antall ansatte)</v>
      </c>
      <c r="AY566" s="200">
        <f>IFERROR(INDEX($U$13:$U$76,MATCH('backend (Ikke rør)'!$AD566,$Q$13:$Q$76,0)),"")</f>
        <v>0</v>
      </c>
      <c r="AZ566" s="200">
        <f>IFERROR(INDEX($V$13:$V$76,MATCH('backend (Ikke rør)'!$AD566,$Q$13:$Q$76,0)),"")</f>
        <v>0</v>
      </c>
      <c r="BA566" s="183">
        <f>IFERROR(INDEX($V$79:$V$107,MATCH('backend (Ikke rør)'!$AD566,$Q$79:$Q$107,0)),"")</f>
        <v>0</v>
      </c>
      <c r="BB566" s="183">
        <f>IFERROR(INDEX($W$79:$W$107,MATCH('backend (Ikke rør)'!$AD566,$Q$79:$Q$107,0)),"")</f>
        <v>0</v>
      </c>
      <c r="BC566" s="188" t="b">
        <f t="shared" si="10"/>
        <v>0</v>
      </c>
    </row>
    <row r="567" spans="26:55" x14ac:dyDescent="0.25">
      <c r="Z567" s="186">
        <v>584</v>
      </c>
      <c r="AA567" s="191"/>
      <c r="AB567" s="191"/>
      <c r="AC567" s="191"/>
      <c r="AD567" s="191"/>
      <c r="AE567" s="191"/>
      <c r="AF567" s="191"/>
      <c r="AG567" s="191"/>
      <c r="AH567" s="191"/>
      <c r="AI567" s="191"/>
      <c r="AJ567" s="191"/>
      <c r="AK567" s="191"/>
      <c r="AL567" s="191"/>
      <c r="AM567" s="191"/>
      <c r="AN567" s="191"/>
      <c r="AO567" s="191"/>
      <c r="AP567" s="191"/>
      <c r="AQ567" s="191"/>
      <c r="AR567" s="191"/>
      <c r="AS567" s="191"/>
      <c r="AT567" s="191"/>
      <c r="AU567" s="191"/>
      <c r="AV567" s="183" t="str">
        <f>IFERROR(INDEX(prosjekttema_og_tittel[tema inngår i prosjektsøknad],MATCH(AD567,prosjekttema_og_tittel[rowId - prosjekttema],0)),"")</f>
        <v/>
      </c>
      <c r="AW567" s="183" t="str">
        <f>IFERROR(INDEX(prosjekttema_og_tittel[prosjekttema inngår i prosjektsøknad som har fått innvilgede midler],MATCH(AD567,prosjekttema_og_tittel[rowId - prosjekttema],0)),"")</f>
        <v/>
      </c>
      <c r="AX567" s="200" t="str">
        <f>IFERROR(INDEX($T$13:$T$76,MATCH('backend (Ikke rør)'!$AD567,$Q$13:$Q$76,0)),"")</f>
        <v>Måloppnåelse (antall ansatte)</v>
      </c>
      <c r="AY567" s="200">
        <f>IFERROR(INDEX($U$13:$U$76,MATCH('backend (Ikke rør)'!$AD567,$Q$13:$Q$76,0)),"")</f>
        <v>0</v>
      </c>
      <c r="AZ567" s="200">
        <f>IFERROR(INDEX($V$13:$V$76,MATCH('backend (Ikke rør)'!$AD567,$Q$13:$Q$76,0)),"")</f>
        <v>0</v>
      </c>
      <c r="BA567" s="183">
        <f>IFERROR(INDEX($V$79:$V$107,MATCH('backend (Ikke rør)'!$AD567,$Q$79:$Q$107,0)),"")</f>
        <v>0</v>
      </c>
      <c r="BB567" s="183">
        <f>IFERROR(INDEX($W$79:$W$107,MATCH('backend (Ikke rør)'!$AD567,$Q$79:$Q$107,0)),"")</f>
        <v>0</v>
      </c>
      <c r="BC567" s="188" t="b">
        <f t="shared" si="10"/>
        <v>0</v>
      </c>
    </row>
    <row r="568" spans="26:55" x14ac:dyDescent="0.25">
      <c r="Z568" s="186">
        <v>585</v>
      </c>
      <c r="AA568" s="191"/>
      <c r="AB568" s="191"/>
      <c r="AC568" s="191"/>
      <c r="AD568" s="191"/>
      <c r="AE568" s="191"/>
      <c r="AF568" s="191"/>
      <c r="AG568" s="191"/>
      <c r="AH568" s="191"/>
      <c r="AI568" s="191"/>
      <c r="AJ568" s="191"/>
      <c r="AK568" s="191"/>
      <c r="AL568" s="191"/>
      <c r="AM568" s="191"/>
      <c r="AN568" s="191"/>
      <c r="AO568" s="191"/>
      <c r="AP568" s="191"/>
      <c r="AQ568" s="191"/>
      <c r="AR568" s="191"/>
      <c r="AS568" s="191"/>
      <c r="AT568" s="191"/>
      <c r="AU568" s="191"/>
      <c r="AV568" s="183" t="str">
        <f>IFERROR(INDEX(prosjekttema_og_tittel[tema inngår i prosjektsøknad],MATCH(AD568,prosjekttema_og_tittel[rowId - prosjekttema],0)),"")</f>
        <v/>
      </c>
      <c r="AW568" s="183" t="str">
        <f>IFERROR(INDEX(prosjekttema_og_tittel[prosjekttema inngår i prosjektsøknad som har fått innvilgede midler],MATCH(AD568,prosjekttema_og_tittel[rowId - prosjekttema],0)),"")</f>
        <v/>
      </c>
      <c r="AX568" s="200" t="str">
        <f>IFERROR(INDEX($T$13:$T$76,MATCH('backend (Ikke rør)'!$AD568,$Q$13:$Q$76,0)),"")</f>
        <v>Måloppnåelse (antall ansatte)</v>
      </c>
      <c r="AY568" s="200">
        <f>IFERROR(INDEX($U$13:$U$76,MATCH('backend (Ikke rør)'!$AD568,$Q$13:$Q$76,0)),"")</f>
        <v>0</v>
      </c>
      <c r="AZ568" s="200">
        <f>IFERROR(INDEX($V$13:$V$76,MATCH('backend (Ikke rør)'!$AD568,$Q$13:$Q$76,0)),"")</f>
        <v>0</v>
      </c>
      <c r="BA568" s="183">
        <f>IFERROR(INDEX($V$79:$V$107,MATCH('backend (Ikke rør)'!$AD568,$Q$79:$Q$107,0)),"")</f>
        <v>0</v>
      </c>
      <c r="BB568" s="183">
        <f>IFERROR(INDEX($W$79:$W$107,MATCH('backend (Ikke rør)'!$AD568,$Q$79:$Q$107,0)),"")</f>
        <v>0</v>
      </c>
      <c r="BC568" s="188" t="b">
        <f t="shared" si="10"/>
        <v>0</v>
      </c>
    </row>
    <row r="569" spans="26:55" x14ac:dyDescent="0.25">
      <c r="Z569" s="186">
        <v>586</v>
      </c>
      <c r="AA569" s="191"/>
      <c r="AB569" s="191"/>
      <c r="AC569" s="191"/>
      <c r="AD569" s="191"/>
      <c r="AE569" s="191"/>
      <c r="AF569" s="191"/>
      <c r="AG569" s="191"/>
      <c r="AH569" s="191"/>
      <c r="AI569" s="191"/>
      <c r="AJ569" s="191"/>
      <c r="AK569" s="191"/>
      <c r="AL569" s="191"/>
      <c r="AM569" s="191"/>
      <c r="AN569" s="191"/>
      <c r="AO569" s="191"/>
      <c r="AP569" s="191"/>
      <c r="AQ569" s="191"/>
      <c r="AR569" s="191"/>
      <c r="AS569" s="191"/>
      <c r="AT569" s="191"/>
      <c r="AU569" s="191"/>
      <c r="AV569" s="183" t="str">
        <f>IFERROR(INDEX(prosjekttema_og_tittel[tema inngår i prosjektsøknad],MATCH(AD569,prosjekttema_og_tittel[rowId - prosjekttema],0)),"")</f>
        <v/>
      </c>
      <c r="AW569" s="183" t="str">
        <f>IFERROR(INDEX(prosjekttema_og_tittel[prosjekttema inngår i prosjektsøknad som har fått innvilgede midler],MATCH(AD569,prosjekttema_og_tittel[rowId - prosjekttema],0)),"")</f>
        <v/>
      </c>
      <c r="AX569" s="200" t="str">
        <f>IFERROR(INDEX($T$13:$T$76,MATCH('backend (Ikke rør)'!$AD569,$Q$13:$Q$76,0)),"")</f>
        <v>Måloppnåelse (antall ansatte)</v>
      </c>
      <c r="AY569" s="200">
        <f>IFERROR(INDEX($U$13:$U$76,MATCH('backend (Ikke rør)'!$AD569,$Q$13:$Q$76,0)),"")</f>
        <v>0</v>
      </c>
      <c r="AZ569" s="200">
        <f>IFERROR(INDEX($V$13:$V$76,MATCH('backend (Ikke rør)'!$AD569,$Q$13:$Q$76,0)),"")</f>
        <v>0</v>
      </c>
      <c r="BA569" s="183">
        <f>IFERROR(INDEX($V$79:$V$107,MATCH('backend (Ikke rør)'!$AD569,$Q$79:$Q$107,0)),"")</f>
        <v>0</v>
      </c>
      <c r="BB569" s="183">
        <f>IFERROR(INDEX($W$79:$W$107,MATCH('backend (Ikke rør)'!$AD569,$Q$79:$Q$107,0)),"")</f>
        <v>0</v>
      </c>
      <c r="BC569" s="188" t="b">
        <f t="shared" si="10"/>
        <v>0</v>
      </c>
    </row>
    <row r="570" spans="26:55" x14ac:dyDescent="0.25">
      <c r="Z570" s="186">
        <v>587</v>
      </c>
      <c r="AA570" s="191"/>
      <c r="AB570" s="191"/>
      <c r="AC570" s="191"/>
      <c r="AD570" s="191"/>
      <c r="AE570" s="191"/>
      <c r="AF570" s="191"/>
      <c r="AG570" s="191"/>
      <c r="AH570" s="191"/>
      <c r="AI570" s="191"/>
      <c r="AJ570" s="191"/>
      <c r="AK570" s="191"/>
      <c r="AL570" s="191"/>
      <c r="AM570" s="191"/>
      <c r="AN570" s="191"/>
      <c r="AO570" s="191"/>
      <c r="AP570" s="191"/>
      <c r="AQ570" s="191"/>
      <c r="AR570" s="191"/>
      <c r="AS570" s="191"/>
      <c r="AT570" s="191"/>
      <c r="AU570" s="191"/>
      <c r="AV570" s="183" t="str">
        <f>IFERROR(INDEX(prosjekttema_og_tittel[tema inngår i prosjektsøknad],MATCH(AD570,prosjekttema_og_tittel[rowId - prosjekttema],0)),"")</f>
        <v/>
      </c>
      <c r="AW570" s="183" t="str">
        <f>IFERROR(INDEX(prosjekttema_og_tittel[prosjekttema inngår i prosjektsøknad som har fått innvilgede midler],MATCH(AD570,prosjekttema_og_tittel[rowId - prosjekttema],0)),"")</f>
        <v/>
      </c>
      <c r="AX570" s="200" t="str">
        <f>IFERROR(INDEX($T$13:$T$76,MATCH('backend (Ikke rør)'!$AD570,$Q$13:$Q$76,0)),"")</f>
        <v>Måloppnåelse (antall ansatte)</v>
      </c>
      <c r="AY570" s="200">
        <f>IFERROR(INDEX($U$13:$U$76,MATCH('backend (Ikke rør)'!$AD570,$Q$13:$Q$76,0)),"")</f>
        <v>0</v>
      </c>
      <c r="AZ570" s="200">
        <f>IFERROR(INDEX($V$13:$V$76,MATCH('backend (Ikke rør)'!$AD570,$Q$13:$Q$76,0)),"")</f>
        <v>0</v>
      </c>
      <c r="BA570" s="183">
        <f>IFERROR(INDEX($V$79:$V$107,MATCH('backend (Ikke rør)'!$AD570,$Q$79:$Q$107,0)),"")</f>
        <v>0</v>
      </c>
      <c r="BB570" s="183">
        <f>IFERROR(INDEX($W$79:$W$107,MATCH('backend (Ikke rør)'!$AD570,$Q$79:$Q$107,0)),"")</f>
        <v>0</v>
      </c>
      <c r="BC570" s="188" t="b">
        <f t="shared" si="10"/>
        <v>0</v>
      </c>
    </row>
    <row r="571" spans="26:55" x14ac:dyDescent="0.25">
      <c r="Z571" s="186">
        <v>588</v>
      </c>
      <c r="AA571" s="191"/>
      <c r="AB571" s="191"/>
      <c r="AC571" s="191"/>
      <c r="AD571" s="191"/>
      <c r="AE571" s="191"/>
      <c r="AF571" s="191"/>
      <c r="AG571" s="191"/>
      <c r="AH571" s="191"/>
      <c r="AI571" s="191"/>
      <c r="AJ571" s="191"/>
      <c r="AK571" s="191"/>
      <c r="AL571" s="191"/>
      <c r="AM571" s="191"/>
      <c r="AN571" s="191"/>
      <c r="AO571" s="191"/>
      <c r="AP571" s="191"/>
      <c r="AQ571" s="191"/>
      <c r="AR571" s="191"/>
      <c r="AS571" s="191"/>
      <c r="AT571" s="191"/>
      <c r="AU571" s="191"/>
      <c r="AV571" s="183" t="str">
        <f>IFERROR(INDEX(prosjekttema_og_tittel[tema inngår i prosjektsøknad],MATCH(AD571,prosjekttema_og_tittel[rowId - prosjekttema],0)),"")</f>
        <v/>
      </c>
      <c r="AW571" s="183" t="str">
        <f>IFERROR(INDEX(prosjekttema_og_tittel[prosjekttema inngår i prosjektsøknad som har fått innvilgede midler],MATCH(AD571,prosjekttema_og_tittel[rowId - prosjekttema],0)),"")</f>
        <v/>
      </c>
      <c r="AX571" s="200" t="str">
        <f>IFERROR(INDEX($T$13:$T$76,MATCH('backend (Ikke rør)'!$AD571,$Q$13:$Q$76,0)),"")</f>
        <v>Måloppnåelse (antall ansatte)</v>
      </c>
      <c r="AY571" s="200">
        <f>IFERROR(INDEX($U$13:$U$76,MATCH('backend (Ikke rør)'!$AD571,$Q$13:$Q$76,0)),"")</f>
        <v>0</v>
      </c>
      <c r="AZ571" s="200">
        <f>IFERROR(INDEX($V$13:$V$76,MATCH('backend (Ikke rør)'!$AD571,$Q$13:$Q$76,0)),"")</f>
        <v>0</v>
      </c>
      <c r="BA571" s="183">
        <f>IFERROR(INDEX($V$79:$V$107,MATCH('backend (Ikke rør)'!$AD571,$Q$79:$Q$107,0)),"")</f>
        <v>0</v>
      </c>
      <c r="BB571" s="183">
        <f>IFERROR(INDEX($W$79:$W$107,MATCH('backend (Ikke rør)'!$AD571,$Q$79:$Q$107,0)),"")</f>
        <v>0</v>
      </c>
      <c r="BC571" s="188" t="b">
        <f t="shared" si="10"/>
        <v>0</v>
      </c>
    </row>
    <row r="572" spans="26:55" x14ac:dyDescent="0.25">
      <c r="Z572" s="186">
        <v>589</v>
      </c>
      <c r="AA572" s="191"/>
      <c r="AB572" s="191"/>
      <c r="AC572" s="191"/>
      <c r="AD572" s="191"/>
      <c r="AE572" s="191"/>
      <c r="AF572" s="191"/>
      <c r="AG572" s="191"/>
      <c r="AH572" s="191"/>
      <c r="AI572" s="191"/>
      <c r="AJ572" s="191"/>
      <c r="AK572" s="191"/>
      <c r="AL572" s="191"/>
      <c r="AM572" s="191"/>
      <c r="AN572" s="191"/>
      <c r="AO572" s="191"/>
      <c r="AP572" s="191"/>
      <c r="AQ572" s="191"/>
      <c r="AR572" s="191"/>
      <c r="AS572" s="191"/>
      <c r="AT572" s="191"/>
      <c r="AU572" s="191"/>
      <c r="AV572" s="183" t="str">
        <f>IFERROR(INDEX(prosjekttema_og_tittel[tema inngår i prosjektsøknad],MATCH(AD572,prosjekttema_og_tittel[rowId - prosjekttema],0)),"")</f>
        <v/>
      </c>
      <c r="AW572" s="183" t="str">
        <f>IFERROR(INDEX(prosjekttema_og_tittel[prosjekttema inngår i prosjektsøknad som har fått innvilgede midler],MATCH(AD572,prosjekttema_og_tittel[rowId - prosjekttema],0)),"")</f>
        <v/>
      </c>
      <c r="AX572" s="200" t="str">
        <f>IFERROR(INDEX($T$13:$T$76,MATCH('backend (Ikke rør)'!$AD572,$Q$13:$Q$76,0)),"")</f>
        <v>Måloppnåelse (antall ansatte)</v>
      </c>
      <c r="AY572" s="200">
        <f>IFERROR(INDEX($U$13:$U$76,MATCH('backend (Ikke rør)'!$AD572,$Q$13:$Q$76,0)),"")</f>
        <v>0</v>
      </c>
      <c r="AZ572" s="200">
        <f>IFERROR(INDEX($V$13:$V$76,MATCH('backend (Ikke rør)'!$AD572,$Q$13:$Q$76,0)),"")</f>
        <v>0</v>
      </c>
      <c r="BA572" s="183">
        <f>IFERROR(INDEX($V$79:$V$107,MATCH('backend (Ikke rør)'!$AD572,$Q$79:$Q$107,0)),"")</f>
        <v>0</v>
      </c>
      <c r="BB572" s="183">
        <f>IFERROR(INDEX($W$79:$W$107,MATCH('backend (Ikke rør)'!$AD572,$Q$79:$Q$107,0)),"")</f>
        <v>0</v>
      </c>
      <c r="BC572" s="188" t="b">
        <f t="shared" si="10"/>
        <v>0</v>
      </c>
    </row>
    <row r="573" spans="26:55" x14ac:dyDescent="0.25">
      <c r="Z573" s="186">
        <v>590</v>
      </c>
      <c r="AA573" s="191"/>
      <c r="AB573" s="191"/>
      <c r="AC573" s="191"/>
      <c r="AD573" s="191"/>
      <c r="AE573" s="191"/>
      <c r="AF573" s="191"/>
      <c r="AG573" s="191"/>
      <c r="AH573" s="191"/>
      <c r="AI573" s="191"/>
      <c r="AJ573" s="191"/>
      <c r="AK573" s="191"/>
      <c r="AL573" s="191"/>
      <c r="AM573" s="191"/>
      <c r="AN573" s="191"/>
      <c r="AO573" s="191"/>
      <c r="AP573" s="191"/>
      <c r="AQ573" s="191"/>
      <c r="AR573" s="191"/>
      <c r="AS573" s="191"/>
      <c r="AT573" s="191"/>
      <c r="AU573" s="191"/>
      <c r="AV573" s="183" t="str">
        <f>IFERROR(INDEX(prosjekttema_og_tittel[tema inngår i prosjektsøknad],MATCH(AD573,prosjekttema_og_tittel[rowId - prosjekttema],0)),"")</f>
        <v/>
      </c>
      <c r="AW573" s="183" t="str">
        <f>IFERROR(INDEX(prosjekttema_og_tittel[prosjekttema inngår i prosjektsøknad som har fått innvilgede midler],MATCH(AD573,prosjekttema_og_tittel[rowId - prosjekttema],0)),"")</f>
        <v/>
      </c>
      <c r="AX573" s="200" t="str">
        <f>IFERROR(INDEX($T$13:$T$76,MATCH('backend (Ikke rør)'!$AD573,$Q$13:$Q$76,0)),"")</f>
        <v>Måloppnåelse (antall ansatte)</v>
      </c>
      <c r="AY573" s="200">
        <f>IFERROR(INDEX($U$13:$U$76,MATCH('backend (Ikke rør)'!$AD573,$Q$13:$Q$76,0)),"")</f>
        <v>0</v>
      </c>
      <c r="AZ573" s="200">
        <f>IFERROR(INDEX($V$13:$V$76,MATCH('backend (Ikke rør)'!$AD573,$Q$13:$Q$76,0)),"")</f>
        <v>0</v>
      </c>
      <c r="BA573" s="183">
        <f>IFERROR(INDEX($V$79:$V$107,MATCH('backend (Ikke rør)'!$AD573,$Q$79:$Q$107,0)),"")</f>
        <v>0</v>
      </c>
      <c r="BB573" s="183">
        <f>IFERROR(INDEX($W$79:$W$107,MATCH('backend (Ikke rør)'!$AD573,$Q$79:$Q$107,0)),"")</f>
        <v>0</v>
      </c>
      <c r="BC573" s="188" t="b">
        <f t="shared" si="10"/>
        <v>0</v>
      </c>
    </row>
    <row r="574" spans="26:55" x14ac:dyDescent="0.25">
      <c r="Z574" s="186">
        <v>591</v>
      </c>
      <c r="AA574" s="191"/>
      <c r="AB574" s="191"/>
      <c r="AC574" s="191"/>
      <c r="AD574" s="191"/>
      <c r="AE574" s="191"/>
      <c r="AF574" s="191"/>
      <c r="AG574" s="191"/>
      <c r="AH574" s="191"/>
      <c r="AI574" s="191"/>
      <c r="AJ574" s="191"/>
      <c r="AK574" s="191"/>
      <c r="AL574" s="191"/>
      <c r="AM574" s="191"/>
      <c r="AN574" s="191"/>
      <c r="AO574" s="191"/>
      <c r="AP574" s="191"/>
      <c r="AQ574" s="191"/>
      <c r="AR574" s="191"/>
      <c r="AS574" s="191"/>
      <c r="AT574" s="191"/>
      <c r="AU574" s="191"/>
      <c r="AV574" s="183" t="str">
        <f>IFERROR(INDEX(prosjekttema_og_tittel[tema inngår i prosjektsøknad],MATCH(AD574,prosjekttema_og_tittel[rowId - prosjekttema],0)),"")</f>
        <v/>
      </c>
      <c r="AW574" s="183" t="str">
        <f>IFERROR(INDEX(prosjekttema_og_tittel[prosjekttema inngår i prosjektsøknad som har fått innvilgede midler],MATCH(AD574,prosjekttema_og_tittel[rowId - prosjekttema],0)),"")</f>
        <v/>
      </c>
      <c r="AX574" s="200" t="str">
        <f>IFERROR(INDEX($T$13:$T$76,MATCH('backend (Ikke rør)'!$AD574,$Q$13:$Q$76,0)),"")</f>
        <v>Måloppnåelse (antall ansatte)</v>
      </c>
      <c r="AY574" s="200">
        <f>IFERROR(INDEX($U$13:$U$76,MATCH('backend (Ikke rør)'!$AD574,$Q$13:$Q$76,0)),"")</f>
        <v>0</v>
      </c>
      <c r="AZ574" s="200">
        <f>IFERROR(INDEX($V$13:$V$76,MATCH('backend (Ikke rør)'!$AD574,$Q$13:$Q$76,0)),"")</f>
        <v>0</v>
      </c>
      <c r="BA574" s="183">
        <f>IFERROR(INDEX($V$79:$V$107,MATCH('backend (Ikke rør)'!$AD574,$Q$79:$Q$107,0)),"")</f>
        <v>0</v>
      </c>
      <c r="BB574" s="183">
        <f>IFERROR(INDEX($W$79:$W$107,MATCH('backend (Ikke rør)'!$AD574,$Q$79:$Q$107,0)),"")</f>
        <v>0</v>
      </c>
      <c r="BC574" s="188" t="b">
        <f t="shared" si="10"/>
        <v>0</v>
      </c>
    </row>
    <row r="575" spans="26:55" x14ac:dyDescent="0.25">
      <c r="Z575" s="186">
        <v>592</v>
      </c>
      <c r="AA575" s="191"/>
      <c r="AB575" s="191"/>
      <c r="AC575" s="191"/>
      <c r="AD575" s="191"/>
      <c r="AE575" s="191"/>
      <c r="AF575" s="191"/>
      <c r="AG575" s="191"/>
      <c r="AH575" s="191"/>
      <c r="AI575" s="191"/>
      <c r="AJ575" s="191"/>
      <c r="AK575" s="191"/>
      <c r="AL575" s="191"/>
      <c r="AM575" s="191"/>
      <c r="AN575" s="191"/>
      <c r="AO575" s="191"/>
      <c r="AP575" s="191"/>
      <c r="AQ575" s="191"/>
      <c r="AR575" s="191"/>
      <c r="AS575" s="191"/>
      <c r="AT575" s="191"/>
      <c r="AU575" s="191"/>
      <c r="AV575" s="183" t="str">
        <f>IFERROR(INDEX(prosjekttema_og_tittel[tema inngår i prosjektsøknad],MATCH(AD575,prosjekttema_og_tittel[rowId - prosjekttema],0)),"")</f>
        <v/>
      </c>
      <c r="AW575" s="183" t="str">
        <f>IFERROR(INDEX(prosjekttema_og_tittel[prosjekttema inngår i prosjektsøknad som har fått innvilgede midler],MATCH(AD575,prosjekttema_og_tittel[rowId - prosjekttema],0)),"")</f>
        <v/>
      </c>
      <c r="AX575" s="200" t="str">
        <f>IFERROR(INDEX($T$13:$T$76,MATCH('backend (Ikke rør)'!$AD575,$Q$13:$Q$76,0)),"")</f>
        <v>Måloppnåelse (antall ansatte)</v>
      </c>
      <c r="AY575" s="200">
        <f>IFERROR(INDEX($U$13:$U$76,MATCH('backend (Ikke rør)'!$AD575,$Q$13:$Q$76,0)),"")</f>
        <v>0</v>
      </c>
      <c r="AZ575" s="200">
        <f>IFERROR(INDEX($V$13:$V$76,MATCH('backend (Ikke rør)'!$AD575,$Q$13:$Q$76,0)),"")</f>
        <v>0</v>
      </c>
      <c r="BA575" s="183">
        <f>IFERROR(INDEX($V$79:$V$107,MATCH('backend (Ikke rør)'!$AD575,$Q$79:$Q$107,0)),"")</f>
        <v>0</v>
      </c>
      <c r="BB575" s="183">
        <f>IFERROR(INDEX($W$79:$W$107,MATCH('backend (Ikke rør)'!$AD575,$Q$79:$Q$107,0)),"")</f>
        <v>0</v>
      </c>
      <c r="BC575" s="188" t="b">
        <f t="shared" si="10"/>
        <v>0</v>
      </c>
    </row>
    <row r="576" spans="26:55" x14ac:dyDescent="0.25">
      <c r="Z576" s="186">
        <v>593</v>
      </c>
      <c r="AA576" s="191"/>
      <c r="AB576" s="191"/>
      <c r="AC576" s="191"/>
      <c r="AD576" s="191"/>
      <c r="AE576" s="191"/>
      <c r="AF576" s="191"/>
      <c r="AG576" s="191"/>
      <c r="AH576" s="191"/>
      <c r="AI576" s="191"/>
      <c r="AJ576" s="191"/>
      <c r="AK576" s="191"/>
      <c r="AL576" s="191"/>
      <c r="AM576" s="191"/>
      <c r="AN576" s="191"/>
      <c r="AO576" s="191"/>
      <c r="AP576" s="191"/>
      <c r="AQ576" s="191"/>
      <c r="AR576" s="191"/>
      <c r="AS576" s="191"/>
      <c r="AT576" s="191"/>
      <c r="AU576" s="191"/>
      <c r="AV576" s="183" t="str">
        <f>IFERROR(INDEX(prosjekttema_og_tittel[tema inngår i prosjektsøknad],MATCH(AD576,prosjekttema_og_tittel[rowId - prosjekttema],0)),"")</f>
        <v/>
      </c>
      <c r="AW576" s="183" t="str">
        <f>IFERROR(INDEX(prosjekttema_og_tittel[prosjekttema inngår i prosjektsøknad som har fått innvilgede midler],MATCH(AD576,prosjekttema_og_tittel[rowId - prosjekttema],0)),"")</f>
        <v/>
      </c>
      <c r="AX576" s="200" t="str">
        <f>IFERROR(INDEX($T$13:$T$76,MATCH('backend (Ikke rør)'!$AD576,$Q$13:$Q$76,0)),"")</f>
        <v>Måloppnåelse (antall ansatte)</v>
      </c>
      <c r="AY576" s="200">
        <f>IFERROR(INDEX($U$13:$U$76,MATCH('backend (Ikke rør)'!$AD576,$Q$13:$Q$76,0)),"")</f>
        <v>0</v>
      </c>
      <c r="AZ576" s="200">
        <f>IFERROR(INDEX($V$13:$V$76,MATCH('backend (Ikke rør)'!$AD576,$Q$13:$Q$76,0)),"")</f>
        <v>0</v>
      </c>
      <c r="BA576" s="183">
        <f>IFERROR(INDEX($V$79:$V$107,MATCH('backend (Ikke rør)'!$AD576,$Q$79:$Q$107,0)),"")</f>
        <v>0</v>
      </c>
      <c r="BB576" s="183">
        <f>IFERROR(INDEX($W$79:$W$107,MATCH('backend (Ikke rør)'!$AD576,$Q$79:$Q$107,0)),"")</f>
        <v>0</v>
      </c>
      <c r="BC576" s="188" t="b">
        <f t="shared" si="10"/>
        <v>0</v>
      </c>
    </row>
    <row r="577" spans="26:55" x14ac:dyDescent="0.25">
      <c r="Z577" s="186">
        <v>594</v>
      </c>
      <c r="AA577" s="191"/>
      <c r="AB577" s="191"/>
      <c r="AC577" s="191"/>
      <c r="AD577" s="191"/>
      <c r="AE577" s="191"/>
      <c r="AF577" s="191"/>
      <c r="AG577" s="191"/>
      <c r="AH577" s="191"/>
      <c r="AI577" s="191"/>
      <c r="AJ577" s="191"/>
      <c r="AK577" s="191"/>
      <c r="AL577" s="191"/>
      <c r="AM577" s="191"/>
      <c r="AN577" s="191"/>
      <c r="AO577" s="191"/>
      <c r="AP577" s="191"/>
      <c r="AQ577" s="191"/>
      <c r="AR577" s="191"/>
      <c r="AS577" s="191"/>
      <c r="AT577" s="191"/>
      <c r="AU577" s="191"/>
      <c r="AV577" s="183" t="str">
        <f>IFERROR(INDEX(prosjekttema_og_tittel[tema inngår i prosjektsøknad],MATCH(AD577,prosjekttema_og_tittel[rowId - prosjekttema],0)),"")</f>
        <v/>
      </c>
      <c r="AW577" s="183" t="str">
        <f>IFERROR(INDEX(prosjekttema_og_tittel[prosjekttema inngår i prosjektsøknad som har fått innvilgede midler],MATCH(AD577,prosjekttema_og_tittel[rowId - prosjekttema],0)),"")</f>
        <v/>
      </c>
      <c r="AX577" s="200" t="str">
        <f>IFERROR(INDEX($T$13:$T$76,MATCH('backend (Ikke rør)'!$AD577,$Q$13:$Q$76,0)),"")</f>
        <v>Måloppnåelse (antall ansatte)</v>
      </c>
      <c r="AY577" s="200">
        <f>IFERROR(INDEX($U$13:$U$76,MATCH('backend (Ikke rør)'!$AD577,$Q$13:$Q$76,0)),"")</f>
        <v>0</v>
      </c>
      <c r="AZ577" s="200">
        <f>IFERROR(INDEX($V$13:$V$76,MATCH('backend (Ikke rør)'!$AD577,$Q$13:$Q$76,0)),"")</f>
        <v>0</v>
      </c>
      <c r="BA577" s="183">
        <f>IFERROR(INDEX($V$79:$V$107,MATCH('backend (Ikke rør)'!$AD577,$Q$79:$Q$107,0)),"")</f>
        <v>0</v>
      </c>
      <c r="BB577" s="183">
        <f>IFERROR(INDEX($W$79:$W$107,MATCH('backend (Ikke rør)'!$AD577,$Q$79:$Q$107,0)),"")</f>
        <v>0</v>
      </c>
      <c r="BC577" s="188" t="b">
        <f t="shared" si="10"/>
        <v>0</v>
      </c>
    </row>
    <row r="578" spans="26:55" x14ac:dyDescent="0.25">
      <c r="Z578" s="186">
        <v>595</v>
      </c>
      <c r="AA578" s="191"/>
      <c r="AB578" s="191"/>
      <c r="AC578" s="191"/>
      <c r="AD578" s="191"/>
      <c r="AE578" s="191"/>
      <c r="AF578" s="191"/>
      <c r="AG578" s="191"/>
      <c r="AH578" s="191"/>
      <c r="AI578" s="191"/>
      <c r="AJ578" s="191"/>
      <c r="AK578" s="191"/>
      <c r="AL578" s="191"/>
      <c r="AM578" s="191"/>
      <c r="AN578" s="191"/>
      <c r="AO578" s="191"/>
      <c r="AP578" s="191"/>
      <c r="AQ578" s="191"/>
      <c r="AR578" s="191"/>
      <c r="AS578" s="191"/>
      <c r="AT578" s="191"/>
      <c r="AU578" s="191"/>
      <c r="AV578" s="183" t="str">
        <f>IFERROR(INDEX(prosjekttema_og_tittel[tema inngår i prosjektsøknad],MATCH(AD578,prosjekttema_og_tittel[rowId - prosjekttema],0)),"")</f>
        <v/>
      </c>
      <c r="AW578" s="183" t="str">
        <f>IFERROR(INDEX(prosjekttema_og_tittel[prosjekttema inngår i prosjektsøknad som har fått innvilgede midler],MATCH(AD578,prosjekttema_og_tittel[rowId - prosjekttema],0)),"")</f>
        <v/>
      </c>
      <c r="AX578" s="200" t="str">
        <f>IFERROR(INDEX($T$13:$T$76,MATCH('backend (Ikke rør)'!$AD578,$Q$13:$Q$76,0)),"")</f>
        <v>Måloppnåelse (antall ansatte)</v>
      </c>
      <c r="AY578" s="200">
        <f>IFERROR(INDEX($U$13:$U$76,MATCH('backend (Ikke rør)'!$AD578,$Q$13:$Q$76,0)),"")</f>
        <v>0</v>
      </c>
      <c r="AZ578" s="200">
        <f>IFERROR(INDEX($V$13:$V$76,MATCH('backend (Ikke rør)'!$AD578,$Q$13:$Q$76,0)),"")</f>
        <v>0</v>
      </c>
      <c r="BA578" s="183">
        <f>IFERROR(INDEX($V$79:$V$107,MATCH('backend (Ikke rør)'!$AD578,$Q$79:$Q$107,0)),"")</f>
        <v>0</v>
      </c>
      <c r="BB578" s="183">
        <f>IFERROR(INDEX($W$79:$W$107,MATCH('backend (Ikke rør)'!$AD578,$Q$79:$Q$107,0)),"")</f>
        <v>0</v>
      </c>
      <c r="BC578" s="188" t="b">
        <f t="shared" si="10"/>
        <v>0</v>
      </c>
    </row>
    <row r="579" spans="26:55" x14ac:dyDescent="0.25">
      <c r="Z579" s="186">
        <v>596</v>
      </c>
      <c r="AA579" s="191"/>
      <c r="AB579" s="191"/>
      <c r="AC579" s="191"/>
      <c r="AD579" s="191"/>
      <c r="AE579" s="191"/>
      <c r="AF579" s="191"/>
      <c r="AG579" s="191"/>
      <c r="AH579" s="191"/>
      <c r="AI579" s="191"/>
      <c r="AJ579" s="191"/>
      <c r="AK579" s="191"/>
      <c r="AL579" s="191"/>
      <c r="AM579" s="191"/>
      <c r="AN579" s="191"/>
      <c r="AO579" s="191"/>
      <c r="AP579" s="191"/>
      <c r="AQ579" s="191"/>
      <c r="AR579" s="191"/>
      <c r="AS579" s="191"/>
      <c r="AT579" s="191"/>
      <c r="AU579" s="191"/>
      <c r="AV579" s="183" t="str">
        <f>IFERROR(INDEX(prosjekttema_og_tittel[tema inngår i prosjektsøknad],MATCH(AD579,prosjekttema_og_tittel[rowId - prosjekttema],0)),"")</f>
        <v/>
      </c>
      <c r="AW579" s="183" t="str">
        <f>IFERROR(INDEX(prosjekttema_og_tittel[prosjekttema inngår i prosjektsøknad som har fått innvilgede midler],MATCH(AD579,prosjekttema_og_tittel[rowId - prosjekttema],0)),"")</f>
        <v/>
      </c>
      <c r="AX579" s="200" t="str">
        <f>IFERROR(INDEX($T$13:$T$76,MATCH('backend (Ikke rør)'!$AD579,$Q$13:$Q$76,0)),"")</f>
        <v>Måloppnåelse (antall ansatte)</v>
      </c>
      <c r="AY579" s="200">
        <f>IFERROR(INDEX($U$13:$U$76,MATCH('backend (Ikke rør)'!$AD579,$Q$13:$Q$76,0)),"")</f>
        <v>0</v>
      </c>
      <c r="AZ579" s="200">
        <f>IFERROR(INDEX($V$13:$V$76,MATCH('backend (Ikke rør)'!$AD579,$Q$13:$Q$76,0)),"")</f>
        <v>0</v>
      </c>
      <c r="BA579" s="183">
        <f>IFERROR(INDEX($V$79:$V$107,MATCH('backend (Ikke rør)'!$AD579,$Q$79:$Q$107,0)),"")</f>
        <v>0</v>
      </c>
      <c r="BB579" s="183">
        <f>IFERROR(INDEX($W$79:$W$107,MATCH('backend (Ikke rør)'!$AD579,$Q$79:$Q$107,0)),"")</f>
        <v>0</v>
      </c>
      <c r="BC579" s="188" t="b">
        <f t="shared" si="10"/>
        <v>0</v>
      </c>
    </row>
    <row r="580" spans="26:55" x14ac:dyDescent="0.25">
      <c r="Z580" s="186">
        <v>597</v>
      </c>
      <c r="AA580" s="191"/>
      <c r="AB580" s="191"/>
      <c r="AC580" s="191"/>
      <c r="AD580" s="191"/>
      <c r="AE580" s="191"/>
      <c r="AF580" s="191"/>
      <c r="AG580" s="191"/>
      <c r="AH580" s="191"/>
      <c r="AI580" s="191"/>
      <c r="AJ580" s="191"/>
      <c r="AK580" s="191"/>
      <c r="AL580" s="191"/>
      <c r="AM580" s="191"/>
      <c r="AN580" s="191"/>
      <c r="AO580" s="191"/>
      <c r="AP580" s="191"/>
      <c r="AQ580" s="191"/>
      <c r="AR580" s="191"/>
      <c r="AS580" s="191"/>
      <c r="AT580" s="191"/>
      <c r="AU580" s="191"/>
      <c r="AV580" s="183" t="str">
        <f>IFERROR(INDEX(prosjekttema_og_tittel[tema inngår i prosjektsøknad],MATCH(AD580,prosjekttema_og_tittel[rowId - prosjekttema],0)),"")</f>
        <v/>
      </c>
      <c r="AW580" s="183" t="str">
        <f>IFERROR(INDEX(prosjekttema_og_tittel[prosjekttema inngår i prosjektsøknad som har fått innvilgede midler],MATCH(AD580,prosjekttema_og_tittel[rowId - prosjekttema],0)),"")</f>
        <v/>
      </c>
      <c r="AX580" s="200" t="str">
        <f>IFERROR(INDEX($T$13:$T$76,MATCH('backend (Ikke rør)'!$AD580,$Q$13:$Q$76,0)),"")</f>
        <v>Måloppnåelse (antall ansatte)</v>
      </c>
      <c r="AY580" s="200">
        <f>IFERROR(INDEX($U$13:$U$76,MATCH('backend (Ikke rør)'!$AD580,$Q$13:$Q$76,0)),"")</f>
        <v>0</v>
      </c>
      <c r="AZ580" s="200">
        <f>IFERROR(INDEX($V$13:$V$76,MATCH('backend (Ikke rør)'!$AD580,$Q$13:$Q$76,0)),"")</f>
        <v>0</v>
      </c>
      <c r="BA580" s="183">
        <f>IFERROR(INDEX($V$79:$V$107,MATCH('backend (Ikke rør)'!$AD580,$Q$79:$Q$107,0)),"")</f>
        <v>0</v>
      </c>
      <c r="BB580" s="183">
        <f>IFERROR(INDEX($W$79:$W$107,MATCH('backend (Ikke rør)'!$AD580,$Q$79:$Q$107,0)),"")</f>
        <v>0</v>
      </c>
      <c r="BC580" s="188" t="b">
        <f t="shared" si="10"/>
        <v>0</v>
      </c>
    </row>
    <row r="581" spans="26:55" x14ac:dyDescent="0.25">
      <c r="Z581" s="186">
        <v>598</v>
      </c>
      <c r="AA581" s="191"/>
      <c r="AB581" s="191"/>
      <c r="AC581" s="191"/>
      <c r="AD581" s="191"/>
      <c r="AE581" s="191"/>
      <c r="AF581" s="191"/>
      <c r="AG581" s="191"/>
      <c r="AH581" s="191"/>
      <c r="AI581" s="191"/>
      <c r="AJ581" s="191"/>
      <c r="AK581" s="191"/>
      <c r="AL581" s="191"/>
      <c r="AM581" s="191"/>
      <c r="AN581" s="191"/>
      <c r="AO581" s="191"/>
      <c r="AP581" s="191"/>
      <c r="AQ581" s="191"/>
      <c r="AR581" s="191"/>
      <c r="AS581" s="191"/>
      <c r="AT581" s="191"/>
      <c r="AU581" s="191"/>
      <c r="AV581" s="183" t="str">
        <f>IFERROR(INDEX(prosjekttema_og_tittel[tema inngår i prosjektsøknad],MATCH(AD581,prosjekttema_og_tittel[rowId - prosjekttema],0)),"")</f>
        <v/>
      </c>
      <c r="AW581" s="183" t="str">
        <f>IFERROR(INDEX(prosjekttema_og_tittel[prosjekttema inngår i prosjektsøknad som har fått innvilgede midler],MATCH(AD581,prosjekttema_og_tittel[rowId - prosjekttema],0)),"")</f>
        <v/>
      </c>
      <c r="AX581" s="200" t="str">
        <f>IFERROR(INDEX($T$13:$T$76,MATCH('backend (Ikke rør)'!$AD581,$Q$13:$Q$76,0)),"")</f>
        <v>Måloppnåelse (antall ansatte)</v>
      </c>
      <c r="AY581" s="200">
        <f>IFERROR(INDEX($U$13:$U$76,MATCH('backend (Ikke rør)'!$AD581,$Q$13:$Q$76,0)),"")</f>
        <v>0</v>
      </c>
      <c r="AZ581" s="200">
        <f>IFERROR(INDEX($V$13:$V$76,MATCH('backend (Ikke rør)'!$AD581,$Q$13:$Q$76,0)),"")</f>
        <v>0</v>
      </c>
      <c r="BA581" s="183">
        <f>IFERROR(INDEX($V$79:$V$107,MATCH('backend (Ikke rør)'!$AD581,$Q$79:$Q$107,0)),"")</f>
        <v>0</v>
      </c>
      <c r="BB581" s="183">
        <f>IFERROR(INDEX($W$79:$W$107,MATCH('backend (Ikke rør)'!$AD581,$Q$79:$Q$107,0)),"")</f>
        <v>0</v>
      </c>
      <c r="BC581" s="188" t="b">
        <f t="shared" si="10"/>
        <v>0</v>
      </c>
    </row>
    <row r="582" spans="26:55" x14ac:dyDescent="0.25">
      <c r="Z582" s="186">
        <v>599</v>
      </c>
      <c r="AA582" s="191"/>
      <c r="AB582" s="191"/>
      <c r="AC582" s="191"/>
      <c r="AD582" s="191"/>
      <c r="AE582" s="191"/>
      <c r="AF582" s="191"/>
      <c r="AG582" s="191"/>
      <c r="AH582" s="191"/>
      <c r="AI582" s="191"/>
      <c r="AJ582" s="191"/>
      <c r="AK582" s="191"/>
      <c r="AL582" s="191"/>
      <c r="AM582" s="191"/>
      <c r="AN582" s="191"/>
      <c r="AO582" s="191"/>
      <c r="AP582" s="191"/>
      <c r="AQ582" s="191"/>
      <c r="AR582" s="191"/>
      <c r="AS582" s="191"/>
      <c r="AT582" s="191"/>
      <c r="AU582" s="191"/>
      <c r="AV582" s="183" t="str">
        <f>IFERROR(INDEX(prosjekttema_og_tittel[tema inngår i prosjektsøknad],MATCH(AD582,prosjekttema_og_tittel[rowId - prosjekttema],0)),"")</f>
        <v/>
      </c>
      <c r="AW582" s="183" t="str">
        <f>IFERROR(INDEX(prosjekttema_og_tittel[prosjekttema inngår i prosjektsøknad som har fått innvilgede midler],MATCH(AD582,prosjekttema_og_tittel[rowId - prosjekttema],0)),"")</f>
        <v/>
      </c>
      <c r="AX582" s="200" t="str">
        <f>IFERROR(INDEX($T$13:$T$76,MATCH('backend (Ikke rør)'!$AD582,$Q$13:$Q$76,0)),"")</f>
        <v>Måloppnåelse (antall ansatte)</v>
      </c>
      <c r="AY582" s="200">
        <f>IFERROR(INDEX($U$13:$U$76,MATCH('backend (Ikke rør)'!$AD582,$Q$13:$Q$76,0)),"")</f>
        <v>0</v>
      </c>
      <c r="AZ582" s="200">
        <f>IFERROR(INDEX($V$13:$V$76,MATCH('backend (Ikke rør)'!$AD582,$Q$13:$Q$76,0)),"")</f>
        <v>0</v>
      </c>
      <c r="BA582" s="183">
        <f>IFERROR(INDEX($V$79:$V$107,MATCH('backend (Ikke rør)'!$AD582,$Q$79:$Q$107,0)),"")</f>
        <v>0</v>
      </c>
      <c r="BB582" s="183">
        <f>IFERROR(INDEX($W$79:$W$107,MATCH('backend (Ikke rør)'!$AD582,$Q$79:$Q$107,0)),"")</f>
        <v>0</v>
      </c>
      <c r="BC582" s="188" t="b">
        <f t="shared" si="10"/>
        <v>0</v>
      </c>
    </row>
    <row r="583" spans="26:55" x14ac:dyDescent="0.25">
      <c r="Z583" s="186">
        <v>600</v>
      </c>
      <c r="AA583" s="191"/>
      <c r="AB583" s="191"/>
      <c r="AC583" s="191"/>
      <c r="AD583" s="191"/>
      <c r="AE583" s="191"/>
      <c r="AF583" s="191"/>
      <c r="AG583" s="191"/>
      <c r="AH583" s="191"/>
      <c r="AI583" s="191"/>
      <c r="AJ583" s="191"/>
      <c r="AK583" s="191"/>
      <c r="AL583" s="191"/>
      <c r="AM583" s="191"/>
      <c r="AN583" s="191"/>
      <c r="AO583" s="191"/>
      <c r="AP583" s="191"/>
      <c r="AQ583" s="191"/>
      <c r="AR583" s="191"/>
      <c r="AS583" s="191"/>
      <c r="AT583" s="191"/>
      <c r="AU583" s="191"/>
      <c r="AV583" s="183" t="str">
        <f>IFERROR(INDEX(prosjekttema_og_tittel[tema inngår i prosjektsøknad],MATCH(AD583,prosjekttema_og_tittel[rowId - prosjekttema],0)),"")</f>
        <v/>
      </c>
      <c r="AW583" s="183" t="str">
        <f>IFERROR(INDEX(prosjekttema_og_tittel[prosjekttema inngår i prosjektsøknad som har fått innvilgede midler],MATCH(AD583,prosjekttema_og_tittel[rowId - prosjekttema],0)),"")</f>
        <v/>
      </c>
      <c r="AX583" s="200" t="str">
        <f>IFERROR(INDEX($T$13:$T$76,MATCH('backend (Ikke rør)'!$AD583,$Q$13:$Q$76,0)),"")</f>
        <v>Måloppnåelse (antall ansatte)</v>
      </c>
      <c r="AY583" s="200">
        <f>IFERROR(INDEX($U$13:$U$76,MATCH('backend (Ikke rør)'!$AD583,$Q$13:$Q$76,0)),"")</f>
        <v>0</v>
      </c>
      <c r="AZ583" s="200">
        <f>IFERROR(INDEX($V$13:$V$76,MATCH('backend (Ikke rør)'!$AD583,$Q$13:$Q$76,0)),"")</f>
        <v>0</v>
      </c>
      <c r="BA583" s="183">
        <f>IFERROR(INDEX($V$79:$V$107,MATCH('backend (Ikke rør)'!$AD583,$Q$79:$Q$107,0)),"")</f>
        <v>0</v>
      </c>
      <c r="BB583" s="183">
        <f>IFERROR(INDEX($W$79:$W$107,MATCH('backend (Ikke rør)'!$AD583,$Q$79:$Q$107,0)),"")</f>
        <v>0</v>
      </c>
      <c r="BC583" s="188" t="b">
        <f t="shared" si="10"/>
        <v>0</v>
      </c>
    </row>
    <row r="584" spans="26:55" x14ac:dyDescent="0.25">
      <c r="Z584" s="186">
        <v>601</v>
      </c>
      <c r="AA584" s="191"/>
      <c r="AB584" s="191"/>
      <c r="AC584" s="191"/>
      <c r="AD584" s="191"/>
      <c r="AE584" s="191"/>
      <c r="AF584" s="191"/>
      <c r="AG584" s="191"/>
      <c r="AH584" s="191"/>
      <c r="AI584" s="191"/>
      <c r="AJ584" s="191"/>
      <c r="AK584" s="191"/>
      <c r="AL584" s="191"/>
      <c r="AM584" s="191"/>
      <c r="AN584" s="191"/>
      <c r="AO584" s="191"/>
      <c r="AP584" s="191"/>
      <c r="AQ584" s="191"/>
      <c r="AR584" s="191"/>
      <c r="AS584" s="191"/>
      <c r="AT584" s="191"/>
      <c r="AU584" s="191"/>
      <c r="AV584" s="183" t="str">
        <f>IFERROR(INDEX(prosjekttema_og_tittel[tema inngår i prosjektsøknad],MATCH(AD584,prosjekttema_og_tittel[rowId - prosjekttema],0)),"")</f>
        <v/>
      </c>
      <c r="AW584" s="183" t="str">
        <f>IFERROR(INDEX(prosjekttema_og_tittel[prosjekttema inngår i prosjektsøknad som har fått innvilgede midler],MATCH(AD584,prosjekttema_og_tittel[rowId - prosjekttema],0)),"")</f>
        <v/>
      </c>
      <c r="AX584" s="200" t="str">
        <f>IFERROR(INDEX($T$13:$T$76,MATCH('backend (Ikke rør)'!$AD584,$Q$13:$Q$76,0)),"")</f>
        <v>Måloppnåelse (antall ansatte)</v>
      </c>
      <c r="AY584" s="200">
        <f>IFERROR(INDEX($U$13:$U$76,MATCH('backend (Ikke rør)'!$AD584,$Q$13:$Q$76,0)),"")</f>
        <v>0</v>
      </c>
      <c r="AZ584" s="200">
        <f>IFERROR(INDEX($V$13:$V$76,MATCH('backend (Ikke rør)'!$AD584,$Q$13:$Q$76,0)),"")</f>
        <v>0</v>
      </c>
      <c r="BA584" s="183">
        <f>IFERROR(INDEX($V$79:$V$107,MATCH('backend (Ikke rør)'!$AD584,$Q$79:$Q$107,0)),"")</f>
        <v>0</v>
      </c>
      <c r="BB584" s="183">
        <f>IFERROR(INDEX($W$79:$W$107,MATCH('backend (Ikke rør)'!$AD584,$Q$79:$Q$107,0)),"")</f>
        <v>0</v>
      </c>
      <c r="BC584" s="188" t="b">
        <f t="shared" si="10"/>
        <v>0</v>
      </c>
    </row>
    <row r="585" spans="26:55" x14ac:dyDescent="0.25">
      <c r="Z585" s="186">
        <v>602</v>
      </c>
      <c r="AA585" s="191"/>
      <c r="AB585" s="191"/>
      <c r="AC585" s="191"/>
      <c r="AD585" s="191"/>
      <c r="AE585" s="191"/>
      <c r="AF585" s="191"/>
      <c r="AG585" s="191"/>
      <c r="AH585" s="191"/>
      <c r="AI585" s="191"/>
      <c r="AJ585" s="191"/>
      <c r="AK585" s="191"/>
      <c r="AL585" s="191"/>
      <c r="AM585" s="191"/>
      <c r="AN585" s="191"/>
      <c r="AO585" s="191"/>
      <c r="AP585" s="191"/>
      <c r="AQ585" s="191"/>
      <c r="AR585" s="191"/>
      <c r="AS585" s="191"/>
      <c r="AT585" s="191"/>
      <c r="AU585" s="191"/>
      <c r="AV585" s="183" t="str">
        <f>IFERROR(INDEX(prosjekttema_og_tittel[tema inngår i prosjektsøknad],MATCH(AD585,prosjekttema_og_tittel[rowId - prosjekttema],0)),"")</f>
        <v/>
      </c>
      <c r="AW585" s="183" t="str">
        <f>IFERROR(INDEX(prosjekttema_og_tittel[prosjekttema inngår i prosjektsøknad som har fått innvilgede midler],MATCH(AD585,prosjekttema_og_tittel[rowId - prosjekttema],0)),"")</f>
        <v/>
      </c>
      <c r="AX585" s="200" t="str">
        <f>IFERROR(INDEX($T$13:$T$76,MATCH('backend (Ikke rør)'!$AD585,$Q$13:$Q$76,0)),"")</f>
        <v>Måloppnåelse (antall ansatte)</v>
      </c>
      <c r="AY585" s="200">
        <f>IFERROR(INDEX($U$13:$U$76,MATCH('backend (Ikke rør)'!$AD585,$Q$13:$Q$76,0)),"")</f>
        <v>0</v>
      </c>
      <c r="AZ585" s="200">
        <f>IFERROR(INDEX($V$13:$V$76,MATCH('backend (Ikke rør)'!$AD585,$Q$13:$Q$76,0)),"")</f>
        <v>0</v>
      </c>
      <c r="BA585" s="183">
        <f>IFERROR(INDEX($V$79:$V$107,MATCH('backend (Ikke rør)'!$AD585,$Q$79:$Q$107,0)),"")</f>
        <v>0</v>
      </c>
      <c r="BB585" s="183">
        <f>IFERROR(INDEX($W$79:$W$107,MATCH('backend (Ikke rør)'!$AD585,$Q$79:$Q$107,0)),"")</f>
        <v>0</v>
      </c>
      <c r="BC585" s="188" t="b">
        <f t="shared" si="10"/>
        <v>0</v>
      </c>
    </row>
    <row r="586" spans="26:55" x14ac:dyDescent="0.25">
      <c r="Z586" s="186">
        <v>603</v>
      </c>
      <c r="AA586" s="191"/>
      <c r="AB586" s="191"/>
      <c r="AC586" s="191"/>
      <c r="AD586" s="191"/>
      <c r="AE586" s="191"/>
      <c r="AF586" s="191"/>
      <c r="AG586" s="191"/>
      <c r="AH586" s="191"/>
      <c r="AI586" s="191"/>
      <c r="AJ586" s="191"/>
      <c r="AK586" s="191"/>
      <c r="AL586" s="191"/>
      <c r="AM586" s="191"/>
      <c r="AN586" s="191"/>
      <c r="AO586" s="191"/>
      <c r="AP586" s="191"/>
      <c r="AQ586" s="191"/>
      <c r="AR586" s="191"/>
      <c r="AS586" s="191"/>
      <c r="AT586" s="191"/>
      <c r="AU586" s="191"/>
      <c r="AV586" s="183" t="str">
        <f>IFERROR(INDEX(prosjekttema_og_tittel[tema inngår i prosjektsøknad],MATCH(AD586,prosjekttema_og_tittel[rowId - prosjekttema],0)),"")</f>
        <v/>
      </c>
      <c r="AW586" s="183" t="str">
        <f>IFERROR(INDEX(prosjekttema_og_tittel[prosjekttema inngår i prosjektsøknad som har fått innvilgede midler],MATCH(AD586,prosjekttema_og_tittel[rowId - prosjekttema],0)),"")</f>
        <v/>
      </c>
      <c r="AX586" s="200" t="str">
        <f>IFERROR(INDEX($T$13:$T$76,MATCH('backend (Ikke rør)'!$AD586,$Q$13:$Q$76,0)),"")</f>
        <v>Måloppnåelse (antall ansatte)</v>
      </c>
      <c r="AY586" s="200">
        <f>IFERROR(INDEX($U$13:$U$76,MATCH('backend (Ikke rør)'!$AD586,$Q$13:$Q$76,0)),"")</f>
        <v>0</v>
      </c>
      <c r="AZ586" s="200">
        <f>IFERROR(INDEX($V$13:$V$76,MATCH('backend (Ikke rør)'!$AD586,$Q$13:$Q$76,0)),"")</f>
        <v>0</v>
      </c>
      <c r="BA586" s="183">
        <f>IFERROR(INDEX($V$79:$V$107,MATCH('backend (Ikke rør)'!$AD586,$Q$79:$Q$107,0)),"")</f>
        <v>0</v>
      </c>
      <c r="BB586" s="183">
        <f>IFERROR(INDEX($W$79:$W$107,MATCH('backend (Ikke rør)'!$AD586,$Q$79:$Q$107,0)),"")</f>
        <v>0</v>
      </c>
      <c r="BC586" s="188" t="b">
        <f t="shared" si="10"/>
        <v>0</v>
      </c>
    </row>
    <row r="587" spans="26:55" x14ac:dyDescent="0.25">
      <c r="Z587" s="186">
        <v>604</v>
      </c>
      <c r="AA587" s="191"/>
      <c r="AB587" s="191"/>
      <c r="AC587" s="191"/>
      <c r="AD587" s="191"/>
      <c r="AE587" s="191"/>
      <c r="AF587" s="191"/>
      <c r="AG587" s="191"/>
      <c r="AH587" s="191"/>
      <c r="AI587" s="191"/>
      <c r="AJ587" s="191"/>
      <c r="AK587" s="191"/>
      <c r="AL587" s="191"/>
      <c r="AM587" s="191"/>
      <c r="AN587" s="191"/>
      <c r="AO587" s="191"/>
      <c r="AP587" s="191"/>
      <c r="AQ587" s="191"/>
      <c r="AR587" s="191"/>
      <c r="AS587" s="191"/>
      <c r="AT587" s="191"/>
      <c r="AU587" s="191"/>
      <c r="AV587" s="183" t="str">
        <f>IFERROR(INDEX(prosjekttema_og_tittel[tema inngår i prosjektsøknad],MATCH(AD587,prosjekttema_og_tittel[rowId - prosjekttema],0)),"")</f>
        <v/>
      </c>
      <c r="AW587" s="183" t="str">
        <f>IFERROR(INDEX(prosjekttema_og_tittel[prosjekttema inngår i prosjektsøknad som har fått innvilgede midler],MATCH(AD587,prosjekttema_og_tittel[rowId - prosjekttema],0)),"")</f>
        <v/>
      </c>
      <c r="AX587" s="200" t="str">
        <f>IFERROR(INDEX($T$13:$T$76,MATCH('backend (Ikke rør)'!$AD587,$Q$13:$Q$76,0)),"")</f>
        <v>Måloppnåelse (antall ansatte)</v>
      </c>
      <c r="AY587" s="200">
        <f>IFERROR(INDEX($U$13:$U$76,MATCH('backend (Ikke rør)'!$AD587,$Q$13:$Q$76,0)),"")</f>
        <v>0</v>
      </c>
      <c r="AZ587" s="200">
        <f>IFERROR(INDEX($V$13:$V$76,MATCH('backend (Ikke rør)'!$AD587,$Q$13:$Q$76,0)),"")</f>
        <v>0</v>
      </c>
      <c r="BA587" s="183">
        <f>IFERROR(INDEX($V$79:$V$107,MATCH('backend (Ikke rør)'!$AD587,$Q$79:$Q$107,0)),"")</f>
        <v>0</v>
      </c>
      <c r="BB587" s="183">
        <f>IFERROR(INDEX($W$79:$W$107,MATCH('backend (Ikke rør)'!$AD587,$Q$79:$Q$107,0)),"")</f>
        <v>0</v>
      </c>
      <c r="BC587" s="188" t="b">
        <f t="shared" si="10"/>
        <v>0</v>
      </c>
    </row>
    <row r="588" spans="26:55" x14ac:dyDescent="0.25">
      <c r="Z588" s="186">
        <v>605</v>
      </c>
      <c r="AA588" s="191"/>
      <c r="AB588" s="191"/>
      <c r="AC588" s="191"/>
      <c r="AD588" s="191"/>
      <c r="AE588" s="191"/>
      <c r="AF588" s="191"/>
      <c r="AG588" s="191"/>
      <c r="AH588" s="191"/>
      <c r="AI588" s="191"/>
      <c r="AJ588" s="191"/>
      <c r="AK588" s="191"/>
      <c r="AL588" s="191"/>
      <c r="AM588" s="191"/>
      <c r="AN588" s="191"/>
      <c r="AO588" s="191"/>
      <c r="AP588" s="191"/>
      <c r="AQ588" s="191"/>
      <c r="AR588" s="191"/>
      <c r="AS588" s="191"/>
      <c r="AT588" s="191"/>
      <c r="AU588" s="191"/>
      <c r="AV588" s="183" t="str">
        <f>IFERROR(INDEX(prosjekttema_og_tittel[tema inngår i prosjektsøknad],MATCH(AD588,prosjekttema_og_tittel[rowId - prosjekttema],0)),"")</f>
        <v/>
      </c>
      <c r="AW588" s="183" t="str">
        <f>IFERROR(INDEX(prosjekttema_og_tittel[prosjekttema inngår i prosjektsøknad som har fått innvilgede midler],MATCH(AD588,prosjekttema_og_tittel[rowId - prosjekttema],0)),"")</f>
        <v/>
      </c>
      <c r="AX588" s="200" t="str">
        <f>IFERROR(INDEX($T$13:$T$76,MATCH('backend (Ikke rør)'!$AD588,$Q$13:$Q$76,0)),"")</f>
        <v>Måloppnåelse (antall ansatte)</v>
      </c>
      <c r="AY588" s="200">
        <f>IFERROR(INDEX($U$13:$U$76,MATCH('backend (Ikke rør)'!$AD588,$Q$13:$Q$76,0)),"")</f>
        <v>0</v>
      </c>
      <c r="AZ588" s="200">
        <f>IFERROR(INDEX($V$13:$V$76,MATCH('backend (Ikke rør)'!$AD588,$Q$13:$Q$76,0)),"")</f>
        <v>0</v>
      </c>
      <c r="BA588" s="183">
        <f>IFERROR(INDEX($V$79:$V$107,MATCH('backend (Ikke rør)'!$AD588,$Q$79:$Q$107,0)),"")</f>
        <v>0</v>
      </c>
      <c r="BB588" s="183">
        <f>IFERROR(INDEX($W$79:$W$107,MATCH('backend (Ikke rør)'!$AD588,$Q$79:$Q$107,0)),"")</f>
        <v>0</v>
      </c>
      <c r="BC588" s="188" t="b">
        <f t="shared" si="10"/>
        <v>0</v>
      </c>
    </row>
    <row r="589" spans="26:55" x14ac:dyDescent="0.25">
      <c r="Z589" s="186">
        <v>606</v>
      </c>
      <c r="AA589" s="191"/>
      <c r="AB589" s="191"/>
      <c r="AC589" s="191"/>
      <c r="AD589" s="191"/>
      <c r="AE589" s="191"/>
      <c r="AF589" s="191"/>
      <c r="AG589" s="191"/>
      <c r="AH589" s="191"/>
      <c r="AI589" s="191"/>
      <c r="AJ589" s="191"/>
      <c r="AK589" s="191"/>
      <c r="AL589" s="191"/>
      <c r="AM589" s="191"/>
      <c r="AN589" s="191"/>
      <c r="AO589" s="191"/>
      <c r="AP589" s="191"/>
      <c r="AQ589" s="191"/>
      <c r="AR589" s="191"/>
      <c r="AS589" s="191"/>
      <c r="AT589" s="191"/>
      <c r="AU589" s="191"/>
      <c r="AV589" s="183" t="str">
        <f>IFERROR(INDEX(prosjekttema_og_tittel[tema inngår i prosjektsøknad],MATCH(AD589,prosjekttema_og_tittel[rowId - prosjekttema],0)),"")</f>
        <v/>
      </c>
      <c r="AW589" s="183" t="str">
        <f>IFERROR(INDEX(prosjekttema_og_tittel[prosjekttema inngår i prosjektsøknad som har fått innvilgede midler],MATCH(AD589,prosjekttema_og_tittel[rowId - prosjekttema],0)),"")</f>
        <v/>
      </c>
      <c r="AX589" s="200" t="str">
        <f>IFERROR(INDEX($T$13:$T$76,MATCH('backend (Ikke rør)'!$AD589,$Q$13:$Q$76,0)),"")</f>
        <v>Måloppnåelse (antall ansatte)</v>
      </c>
      <c r="AY589" s="200">
        <f>IFERROR(INDEX($U$13:$U$76,MATCH('backend (Ikke rør)'!$AD589,$Q$13:$Q$76,0)),"")</f>
        <v>0</v>
      </c>
      <c r="AZ589" s="200">
        <f>IFERROR(INDEX($V$13:$V$76,MATCH('backend (Ikke rør)'!$AD589,$Q$13:$Q$76,0)),"")</f>
        <v>0</v>
      </c>
      <c r="BA589" s="183">
        <f>IFERROR(INDEX($V$79:$V$107,MATCH('backend (Ikke rør)'!$AD589,$Q$79:$Q$107,0)),"")</f>
        <v>0</v>
      </c>
      <c r="BB589" s="183">
        <f>IFERROR(INDEX($W$79:$W$107,MATCH('backend (Ikke rør)'!$AD589,$Q$79:$Q$107,0)),"")</f>
        <v>0</v>
      </c>
      <c r="BC589" s="188" t="b">
        <f t="shared" si="10"/>
        <v>0</v>
      </c>
    </row>
    <row r="590" spans="26:55" x14ac:dyDescent="0.25">
      <c r="Z590" s="186">
        <v>607</v>
      </c>
      <c r="AA590" s="191"/>
      <c r="AB590" s="191"/>
      <c r="AC590" s="191"/>
      <c r="AD590" s="191"/>
      <c r="AE590" s="191"/>
      <c r="AF590" s="191"/>
      <c r="AG590" s="191"/>
      <c r="AH590" s="191"/>
      <c r="AI590" s="191"/>
      <c r="AJ590" s="191"/>
      <c r="AK590" s="191"/>
      <c r="AL590" s="191"/>
      <c r="AM590" s="191"/>
      <c r="AN590" s="191"/>
      <c r="AO590" s="191"/>
      <c r="AP590" s="191"/>
      <c r="AQ590" s="191"/>
      <c r="AR590" s="191"/>
      <c r="AS590" s="191"/>
      <c r="AT590" s="191"/>
      <c r="AU590" s="191"/>
      <c r="AV590" s="183" t="str">
        <f>IFERROR(INDEX(prosjekttema_og_tittel[tema inngår i prosjektsøknad],MATCH(AD590,prosjekttema_og_tittel[rowId - prosjekttema],0)),"")</f>
        <v/>
      </c>
      <c r="AW590" s="183" t="str">
        <f>IFERROR(INDEX(prosjekttema_og_tittel[prosjekttema inngår i prosjektsøknad som har fått innvilgede midler],MATCH(AD590,prosjekttema_og_tittel[rowId - prosjekttema],0)),"")</f>
        <v/>
      </c>
      <c r="AX590" s="200" t="str">
        <f>IFERROR(INDEX($T$13:$T$76,MATCH('backend (Ikke rør)'!$AD590,$Q$13:$Q$76,0)),"")</f>
        <v>Måloppnåelse (antall ansatte)</v>
      </c>
      <c r="AY590" s="200">
        <f>IFERROR(INDEX($U$13:$U$76,MATCH('backend (Ikke rør)'!$AD590,$Q$13:$Q$76,0)),"")</f>
        <v>0</v>
      </c>
      <c r="AZ590" s="200">
        <f>IFERROR(INDEX($V$13:$V$76,MATCH('backend (Ikke rør)'!$AD590,$Q$13:$Q$76,0)),"")</f>
        <v>0</v>
      </c>
      <c r="BA590" s="183">
        <f>IFERROR(INDEX($V$79:$V$107,MATCH('backend (Ikke rør)'!$AD590,$Q$79:$Q$107,0)),"")</f>
        <v>0</v>
      </c>
      <c r="BB590" s="183">
        <f>IFERROR(INDEX($W$79:$W$107,MATCH('backend (Ikke rør)'!$AD590,$Q$79:$Q$107,0)),"")</f>
        <v>0</v>
      </c>
      <c r="BC590" s="188" t="b">
        <f t="shared" si="10"/>
        <v>0</v>
      </c>
    </row>
    <row r="591" spans="26:55" x14ac:dyDescent="0.25">
      <c r="Z591" s="186">
        <v>608</v>
      </c>
      <c r="AA591" s="191"/>
      <c r="AB591" s="191"/>
      <c r="AC591" s="191"/>
      <c r="AD591" s="191"/>
      <c r="AE591" s="191"/>
      <c r="AF591" s="191"/>
      <c r="AG591" s="191"/>
      <c r="AH591" s="191"/>
      <c r="AI591" s="191"/>
      <c r="AJ591" s="191"/>
      <c r="AK591" s="191"/>
      <c r="AL591" s="191"/>
      <c r="AM591" s="191"/>
      <c r="AN591" s="191"/>
      <c r="AO591" s="191"/>
      <c r="AP591" s="191"/>
      <c r="AQ591" s="191"/>
      <c r="AR591" s="191"/>
      <c r="AS591" s="191"/>
      <c r="AT591" s="191"/>
      <c r="AU591" s="191"/>
      <c r="AV591" s="183" t="str">
        <f>IFERROR(INDEX(prosjekttema_og_tittel[tema inngår i prosjektsøknad],MATCH(AD591,prosjekttema_og_tittel[rowId - prosjekttema],0)),"")</f>
        <v/>
      </c>
      <c r="AW591" s="183" t="str">
        <f>IFERROR(INDEX(prosjekttema_og_tittel[prosjekttema inngår i prosjektsøknad som har fått innvilgede midler],MATCH(AD591,prosjekttema_og_tittel[rowId - prosjekttema],0)),"")</f>
        <v/>
      </c>
      <c r="AX591" s="200" t="str">
        <f>IFERROR(INDEX($T$13:$T$76,MATCH('backend (Ikke rør)'!$AD591,$Q$13:$Q$76,0)),"")</f>
        <v>Måloppnåelse (antall ansatte)</v>
      </c>
      <c r="AY591" s="200">
        <f>IFERROR(INDEX($U$13:$U$76,MATCH('backend (Ikke rør)'!$AD591,$Q$13:$Q$76,0)),"")</f>
        <v>0</v>
      </c>
      <c r="AZ591" s="200">
        <f>IFERROR(INDEX($V$13:$V$76,MATCH('backend (Ikke rør)'!$AD591,$Q$13:$Q$76,0)),"")</f>
        <v>0</v>
      </c>
      <c r="BA591" s="183">
        <f>IFERROR(INDEX($V$79:$V$107,MATCH('backend (Ikke rør)'!$AD591,$Q$79:$Q$107,0)),"")</f>
        <v>0</v>
      </c>
      <c r="BB591" s="183">
        <f>IFERROR(INDEX($W$79:$W$107,MATCH('backend (Ikke rør)'!$AD591,$Q$79:$Q$107,0)),"")</f>
        <v>0</v>
      </c>
      <c r="BC591" s="188" t="b">
        <f t="shared" si="10"/>
        <v>0</v>
      </c>
    </row>
    <row r="592" spans="26:55" x14ac:dyDescent="0.25">
      <c r="Z592" s="186">
        <v>609</v>
      </c>
      <c r="AA592" s="191"/>
      <c r="AB592" s="191"/>
      <c r="AC592" s="191"/>
      <c r="AD592" s="191"/>
      <c r="AE592" s="191"/>
      <c r="AF592" s="191"/>
      <c r="AG592" s="191"/>
      <c r="AH592" s="191"/>
      <c r="AI592" s="191"/>
      <c r="AJ592" s="191"/>
      <c r="AK592" s="191"/>
      <c r="AL592" s="191"/>
      <c r="AM592" s="191"/>
      <c r="AN592" s="191"/>
      <c r="AO592" s="191"/>
      <c r="AP592" s="191"/>
      <c r="AQ592" s="191"/>
      <c r="AR592" s="191"/>
      <c r="AS592" s="191"/>
      <c r="AT592" s="191"/>
      <c r="AU592" s="191"/>
      <c r="AV592" s="183" t="str">
        <f>IFERROR(INDEX(prosjekttema_og_tittel[tema inngår i prosjektsøknad],MATCH(AD592,prosjekttema_og_tittel[rowId - prosjekttema],0)),"")</f>
        <v/>
      </c>
      <c r="AW592" s="183" t="str">
        <f>IFERROR(INDEX(prosjekttema_og_tittel[prosjekttema inngår i prosjektsøknad som har fått innvilgede midler],MATCH(AD592,prosjekttema_og_tittel[rowId - prosjekttema],0)),"")</f>
        <v/>
      </c>
      <c r="AX592" s="200" t="str">
        <f>IFERROR(INDEX($T$13:$T$76,MATCH('backend (Ikke rør)'!$AD592,$Q$13:$Q$76,0)),"")</f>
        <v>Måloppnåelse (antall ansatte)</v>
      </c>
      <c r="AY592" s="200">
        <f>IFERROR(INDEX($U$13:$U$76,MATCH('backend (Ikke rør)'!$AD592,$Q$13:$Q$76,0)),"")</f>
        <v>0</v>
      </c>
      <c r="AZ592" s="200">
        <f>IFERROR(INDEX($V$13:$V$76,MATCH('backend (Ikke rør)'!$AD592,$Q$13:$Q$76,0)),"")</f>
        <v>0</v>
      </c>
      <c r="BA592" s="183">
        <f>IFERROR(INDEX($V$79:$V$107,MATCH('backend (Ikke rør)'!$AD592,$Q$79:$Q$107,0)),"")</f>
        <v>0</v>
      </c>
      <c r="BB592" s="183">
        <f>IFERROR(INDEX($W$79:$W$107,MATCH('backend (Ikke rør)'!$AD592,$Q$79:$Q$107,0)),"")</f>
        <v>0</v>
      </c>
      <c r="BC592" s="188" t="b">
        <f t="shared" si="10"/>
        <v>0</v>
      </c>
    </row>
    <row r="593" spans="26:55" x14ac:dyDescent="0.25">
      <c r="Z593" s="186">
        <v>610</v>
      </c>
      <c r="AA593" s="191"/>
      <c r="AB593" s="191"/>
      <c r="AC593" s="191"/>
      <c r="AD593" s="191"/>
      <c r="AE593" s="191"/>
      <c r="AF593" s="191"/>
      <c r="AG593" s="191"/>
      <c r="AH593" s="191"/>
      <c r="AI593" s="191"/>
      <c r="AJ593" s="191"/>
      <c r="AK593" s="191"/>
      <c r="AL593" s="191"/>
      <c r="AM593" s="191"/>
      <c r="AN593" s="191"/>
      <c r="AO593" s="191"/>
      <c r="AP593" s="191"/>
      <c r="AQ593" s="191"/>
      <c r="AR593" s="191"/>
      <c r="AS593" s="191"/>
      <c r="AT593" s="191"/>
      <c r="AU593" s="191"/>
      <c r="AV593" s="183" t="str">
        <f>IFERROR(INDEX(prosjekttema_og_tittel[tema inngår i prosjektsøknad],MATCH(AD593,prosjekttema_og_tittel[rowId - prosjekttema],0)),"")</f>
        <v/>
      </c>
      <c r="AW593" s="183" t="str">
        <f>IFERROR(INDEX(prosjekttema_og_tittel[prosjekttema inngår i prosjektsøknad som har fått innvilgede midler],MATCH(AD593,prosjekttema_og_tittel[rowId - prosjekttema],0)),"")</f>
        <v/>
      </c>
      <c r="AX593" s="200" t="str">
        <f>IFERROR(INDEX($T$13:$T$76,MATCH('backend (Ikke rør)'!$AD593,$Q$13:$Q$76,0)),"")</f>
        <v>Måloppnåelse (antall ansatte)</v>
      </c>
      <c r="AY593" s="200">
        <f>IFERROR(INDEX($U$13:$U$76,MATCH('backend (Ikke rør)'!$AD593,$Q$13:$Q$76,0)),"")</f>
        <v>0</v>
      </c>
      <c r="AZ593" s="200">
        <f>IFERROR(INDEX($V$13:$V$76,MATCH('backend (Ikke rør)'!$AD593,$Q$13:$Q$76,0)),"")</f>
        <v>0</v>
      </c>
      <c r="BA593" s="183">
        <f>IFERROR(INDEX($V$79:$V$107,MATCH('backend (Ikke rør)'!$AD593,$Q$79:$Q$107,0)),"")</f>
        <v>0</v>
      </c>
      <c r="BB593" s="183">
        <f>IFERROR(INDEX($W$79:$W$107,MATCH('backend (Ikke rør)'!$AD593,$Q$79:$Q$107,0)),"")</f>
        <v>0</v>
      </c>
      <c r="BC593" s="188" t="b">
        <f t="shared" si="10"/>
        <v>0</v>
      </c>
    </row>
    <row r="594" spans="26:55" x14ac:dyDescent="0.25">
      <c r="Z594" s="186">
        <v>611</v>
      </c>
      <c r="AA594" s="191"/>
      <c r="AB594" s="191"/>
      <c r="AC594" s="191"/>
      <c r="AD594" s="191"/>
      <c r="AE594" s="191"/>
      <c r="AF594" s="191"/>
      <c r="AG594" s="191"/>
      <c r="AH594" s="191"/>
      <c r="AI594" s="191"/>
      <c r="AJ594" s="191"/>
      <c r="AK594" s="191"/>
      <c r="AL594" s="191"/>
      <c r="AM594" s="191"/>
      <c r="AN594" s="191"/>
      <c r="AO594" s="191"/>
      <c r="AP594" s="191"/>
      <c r="AQ594" s="191"/>
      <c r="AR594" s="191"/>
      <c r="AS594" s="191"/>
      <c r="AT594" s="191"/>
      <c r="AU594" s="191"/>
      <c r="AV594" s="183" t="str">
        <f>IFERROR(INDEX(prosjekttema_og_tittel[tema inngår i prosjektsøknad],MATCH(AD594,prosjekttema_og_tittel[rowId - prosjekttema],0)),"")</f>
        <v/>
      </c>
      <c r="AW594" s="183" t="str">
        <f>IFERROR(INDEX(prosjekttema_og_tittel[prosjekttema inngår i prosjektsøknad som har fått innvilgede midler],MATCH(AD594,prosjekttema_og_tittel[rowId - prosjekttema],0)),"")</f>
        <v/>
      </c>
      <c r="AX594" s="200" t="str">
        <f>IFERROR(INDEX($T$13:$T$76,MATCH('backend (Ikke rør)'!$AD594,$Q$13:$Q$76,0)),"")</f>
        <v>Måloppnåelse (antall ansatte)</v>
      </c>
      <c r="AY594" s="200">
        <f>IFERROR(INDEX($U$13:$U$76,MATCH('backend (Ikke rør)'!$AD594,$Q$13:$Q$76,0)),"")</f>
        <v>0</v>
      </c>
      <c r="AZ594" s="200">
        <f>IFERROR(INDEX($V$13:$V$76,MATCH('backend (Ikke rør)'!$AD594,$Q$13:$Q$76,0)),"")</f>
        <v>0</v>
      </c>
      <c r="BA594" s="183">
        <f>IFERROR(INDEX($V$79:$V$107,MATCH('backend (Ikke rør)'!$AD594,$Q$79:$Q$107,0)),"")</f>
        <v>0</v>
      </c>
      <c r="BB594" s="183">
        <f>IFERROR(INDEX($W$79:$W$107,MATCH('backend (Ikke rør)'!$AD594,$Q$79:$Q$107,0)),"")</f>
        <v>0</v>
      </c>
      <c r="BC594" s="188" t="b">
        <f t="shared" si="10"/>
        <v>0</v>
      </c>
    </row>
    <row r="595" spans="26:55" x14ac:dyDescent="0.25">
      <c r="Z595" s="186">
        <v>612</v>
      </c>
      <c r="AA595" s="191"/>
      <c r="AB595" s="191"/>
      <c r="AC595" s="191"/>
      <c r="AD595" s="191"/>
      <c r="AE595" s="191"/>
      <c r="AF595" s="191"/>
      <c r="AG595" s="191"/>
      <c r="AH595" s="191"/>
      <c r="AI595" s="191"/>
      <c r="AJ595" s="191"/>
      <c r="AK595" s="191"/>
      <c r="AL595" s="191"/>
      <c r="AM595" s="191"/>
      <c r="AN595" s="191"/>
      <c r="AO595" s="191"/>
      <c r="AP595" s="191"/>
      <c r="AQ595" s="191"/>
      <c r="AR595" s="191"/>
      <c r="AS595" s="191"/>
      <c r="AT595" s="191"/>
      <c r="AU595" s="191"/>
      <c r="AV595" s="183" t="str">
        <f>IFERROR(INDEX(prosjekttema_og_tittel[tema inngår i prosjektsøknad],MATCH(AD595,prosjekttema_og_tittel[rowId - prosjekttema],0)),"")</f>
        <v/>
      </c>
      <c r="AW595" s="183" t="str">
        <f>IFERROR(INDEX(prosjekttema_og_tittel[prosjekttema inngår i prosjektsøknad som har fått innvilgede midler],MATCH(AD595,prosjekttema_og_tittel[rowId - prosjekttema],0)),"")</f>
        <v/>
      </c>
      <c r="AX595" s="200" t="str">
        <f>IFERROR(INDEX($T$13:$T$76,MATCH('backend (Ikke rør)'!$AD595,$Q$13:$Q$76,0)),"")</f>
        <v>Måloppnåelse (antall ansatte)</v>
      </c>
      <c r="AY595" s="200">
        <f>IFERROR(INDEX($U$13:$U$76,MATCH('backend (Ikke rør)'!$AD595,$Q$13:$Q$76,0)),"")</f>
        <v>0</v>
      </c>
      <c r="AZ595" s="200">
        <f>IFERROR(INDEX($V$13:$V$76,MATCH('backend (Ikke rør)'!$AD595,$Q$13:$Q$76,0)),"")</f>
        <v>0</v>
      </c>
      <c r="BA595" s="183">
        <f>IFERROR(INDEX($V$79:$V$107,MATCH('backend (Ikke rør)'!$AD595,$Q$79:$Q$107,0)),"")</f>
        <v>0</v>
      </c>
      <c r="BB595" s="183">
        <f>IFERROR(INDEX($W$79:$W$107,MATCH('backend (Ikke rør)'!$AD595,$Q$79:$Q$107,0)),"")</f>
        <v>0</v>
      </c>
      <c r="BC595" s="188" t="b">
        <f t="shared" si="10"/>
        <v>0</v>
      </c>
    </row>
    <row r="596" spans="26:55" x14ac:dyDescent="0.25">
      <c r="Z596" s="186">
        <v>613</v>
      </c>
      <c r="AA596" s="191"/>
      <c r="AB596" s="191"/>
      <c r="AC596" s="191"/>
      <c r="AD596" s="191"/>
      <c r="AE596" s="191"/>
      <c r="AF596" s="191"/>
      <c r="AG596" s="191"/>
      <c r="AH596" s="191"/>
      <c r="AI596" s="191"/>
      <c r="AJ596" s="191"/>
      <c r="AK596" s="191"/>
      <c r="AL596" s="191"/>
      <c r="AM596" s="191"/>
      <c r="AN596" s="191"/>
      <c r="AO596" s="191"/>
      <c r="AP596" s="191"/>
      <c r="AQ596" s="191"/>
      <c r="AR596" s="191"/>
      <c r="AS596" s="191"/>
      <c r="AT596" s="191"/>
      <c r="AU596" s="191"/>
      <c r="AV596" s="183" t="str">
        <f>IFERROR(INDEX(prosjekttema_og_tittel[tema inngår i prosjektsøknad],MATCH(AD596,prosjekttema_og_tittel[rowId - prosjekttema],0)),"")</f>
        <v/>
      </c>
      <c r="AW596" s="183" t="str">
        <f>IFERROR(INDEX(prosjekttema_og_tittel[prosjekttema inngår i prosjektsøknad som har fått innvilgede midler],MATCH(AD596,prosjekttema_og_tittel[rowId - prosjekttema],0)),"")</f>
        <v/>
      </c>
      <c r="AX596" s="200" t="str">
        <f>IFERROR(INDEX($T$13:$T$76,MATCH('backend (Ikke rør)'!$AD596,$Q$13:$Q$76,0)),"")</f>
        <v>Måloppnåelse (antall ansatte)</v>
      </c>
      <c r="AY596" s="200">
        <f>IFERROR(INDEX($U$13:$U$76,MATCH('backend (Ikke rør)'!$AD596,$Q$13:$Q$76,0)),"")</f>
        <v>0</v>
      </c>
      <c r="AZ596" s="200">
        <f>IFERROR(INDEX($V$13:$V$76,MATCH('backend (Ikke rør)'!$AD596,$Q$13:$Q$76,0)),"")</f>
        <v>0</v>
      </c>
      <c r="BA596" s="183">
        <f>IFERROR(INDEX($V$79:$V$107,MATCH('backend (Ikke rør)'!$AD596,$Q$79:$Q$107,0)),"")</f>
        <v>0</v>
      </c>
      <c r="BB596" s="183">
        <f>IFERROR(INDEX($W$79:$W$107,MATCH('backend (Ikke rør)'!$AD596,$Q$79:$Q$107,0)),"")</f>
        <v>0</v>
      </c>
      <c r="BC596" s="188" t="b">
        <f t="shared" si="10"/>
        <v>0</v>
      </c>
    </row>
    <row r="597" spans="26:55" x14ac:dyDescent="0.25">
      <c r="Z597" s="186">
        <v>614</v>
      </c>
      <c r="AA597" s="191"/>
      <c r="AB597" s="191"/>
      <c r="AC597" s="191"/>
      <c r="AD597" s="191"/>
      <c r="AE597" s="191"/>
      <c r="AF597" s="191"/>
      <c r="AG597" s="191"/>
      <c r="AH597" s="191"/>
      <c r="AI597" s="191"/>
      <c r="AJ597" s="191"/>
      <c r="AK597" s="191"/>
      <c r="AL597" s="191"/>
      <c r="AM597" s="191"/>
      <c r="AN597" s="191"/>
      <c r="AO597" s="191"/>
      <c r="AP597" s="191"/>
      <c r="AQ597" s="191"/>
      <c r="AR597" s="191"/>
      <c r="AS597" s="191"/>
      <c r="AT597" s="191"/>
      <c r="AU597" s="191"/>
      <c r="AV597" s="183" t="str">
        <f>IFERROR(INDEX(prosjekttema_og_tittel[tema inngår i prosjektsøknad],MATCH(AD597,prosjekttema_og_tittel[rowId - prosjekttema],0)),"")</f>
        <v/>
      </c>
      <c r="AW597" s="183" t="str">
        <f>IFERROR(INDEX(prosjekttema_og_tittel[prosjekttema inngår i prosjektsøknad som har fått innvilgede midler],MATCH(AD597,prosjekttema_og_tittel[rowId - prosjekttema],0)),"")</f>
        <v/>
      </c>
      <c r="AX597" s="200" t="str">
        <f>IFERROR(INDEX($T$13:$T$76,MATCH('backend (Ikke rør)'!$AD597,$Q$13:$Q$76,0)),"")</f>
        <v>Måloppnåelse (antall ansatte)</v>
      </c>
      <c r="AY597" s="200">
        <f>IFERROR(INDEX($U$13:$U$76,MATCH('backend (Ikke rør)'!$AD597,$Q$13:$Q$76,0)),"")</f>
        <v>0</v>
      </c>
      <c r="AZ597" s="200">
        <f>IFERROR(INDEX($V$13:$V$76,MATCH('backend (Ikke rør)'!$AD597,$Q$13:$Q$76,0)),"")</f>
        <v>0</v>
      </c>
      <c r="BA597" s="183">
        <f>IFERROR(INDEX($V$79:$V$107,MATCH('backend (Ikke rør)'!$AD597,$Q$79:$Q$107,0)),"")</f>
        <v>0</v>
      </c>
      <c r="BB597" s="183">
        <f>IFERROR(INDEX($W$79:$W$107,MATCH('backend (Ikke rør)'!$AD597,$Q$79:$Q$107,0)),"")</f>
        <v>0</v>
      </c>
      <c r="BC597" s="188" t="b">
        <f t="shared" si="10"/>
        <v>0</v>
      </c>
    </row>
    <row r="598" spans="26:55" x14ac:dyDescent="0.25">
      <c r="Z598" s="186">
        <v>615</v>
      </c>
      <c r="AA598" s="191"/>
      <c r="AB598" s="191"/>
      <c r="AC598" s="191"/>
      <c r="AD598" s="191"/>
      <c r="AE598" s="191"/>
      <c r="AF598" s="191"/>
      <c r="AG598" s="191"/>
      <c r="AH598" s="191"/>
      <c r="AI598" s="191"/>
      <c r="AJ598" s="191"/>
      <c r="AK598" s="191"/>
      <c r="AL598" s="191"/>
      <c r="AM598" s="191"/>
      <c r="AN598" s="191"/>
      <c r="AO598" s="191"/>
      <c r="AP598" s="191"/>
      <c r="AQ598" s="191"/>
      <c r="AR598" s="191"/>
      <c r="AS598" s="191"/>
      <c r="AT598" s="191"/>
      <c r="AU598" s="191"/>
      <c r="AV598" s="183" t="str">
        <f>IFERROR(INDEX(prosjekttema_og_tittel[tema inngår i prosjektsøknad],MATCH(AD598,prosjekttema_og_tittel[rowId - prosjekttema],0)),"")</f>
        <v/>
      </c>
      <c r="AW598" s="183" t="str">
        <f>IFERROR(INDEX(prosjekttema_og_tittel[prosjekttema inngår i prosjektsøknad som har fått innvilgede midler],MATCH(AD598,prosjekttema_og_tittel[rowId - prosjekttema],0)),"")</f>
        <v/>
      </c>
      <c r="AX598" s="200" t="str">
        <f>IFERROR(INDEX($T$13:$T$76,MATCH('backend (Ikke rør)'!$AD598,$Q$13:$Q$76,0)),"")</f>
        <v>Måloppnåelse (antall ansatte)</v>
      </c>
      <c r="AY598" s="200">
        <f>IFERROR(INDEX($U$13:$U$76,MATCH('backend (Ikke rør)'!$AD598,$Q$13:$Q$76,0)),"")</f>
        <v>0</v>
      </c>
      <c r="AZ598" s="200">
        <f>IFERROR(INDEX($V$13:$V$76,MATCH('backend (Ikke rør)'!$AD598,$Q$13:$Q$76,0)),"")</f>
        <v>0</v>
      </c>
      <c r="BA598" s="183">
        <f>IFERROR(INDEX($V$79:$V$107,MATCH('backend (Ikke rør)'!$AD598,$Q$79:$Q$107,0)),"")</f>
        <v>0</v>
      </c>
      <c r="BB598" s="183">
        <f>IFERROR(INDEX($W$79:$W$107,MATCH('backend (Ikke rør)'!$AD598,$Q$79:$Q$107,0)),"")</f>
        <v>0</v>
      </c>
      <c r="BC598" s="188" t="b">
        <f t="shared" ref="BC598:BC602" si="11">NOT(ISBLANK(AA598))</f>
        <v>0</v>
      </c>
    </row>
    <row r="599" spans="26:55" x14ac:dyDescent="0.25">
      <c r="Z599" s="186">
        <v>616</v>
      </c>
      <c r="AA599" s="191"/>
      <c r="AB599" s="191"/>
      <c r="AC599" s="191"/>
      <c r="AD599" s="191"/>
      <c r="AE599" s="191"/>
      <c r="AF599" s="191"/>
      <c r="AG599" s="191"/>
      <c r="AH599" s="191"/>
      <c r="AI599" s="191"/>
      <c r="AJ599" s="191"/>
      <c r="AK599" s="191"/>
      <c r="AL599" s="191"/>
      <c r="AM599" s="191"/>
      <c r="AN599" s="191"/>
      <c r="AO599" s="191"/>
      <c r="AP599" s="191"/>
      <c r="AQ599" s="191"/>
      <c r="AR599" s="191"/>
      <c r="AS599" s="191"/>
      <c r="AT599" s="191"/>
      <c r="AU599" s="191"/>
      <c r="AV599" s="183" t="str">
        <f>IFERROR(INDEX(prosjekttema_og_tittel[tema inngår i prosjektsøknad],MATCH(AD599,prosjekttema_og_tittel[rowId - prosjekttema],0)),"")</f>
        <v/>
      </c>
      <c r="AW599" s="183" t="str">
        <f>IFERROR(INDEX(prosjekttema_og_tittel[prosjekttema inngår i prosjektsøknad som har fått innvilgede midler],MATCH(AD599,prosjekttema_og_tittel[rowId - prosjekttema],0)),"")</f>
        <v/>
      </c>
      <c r="AX599" s="200" t="str">
        <f>IFERROR(INDEX($T$13:$T$76,MATCH('backend (Ikke rør)'!$AD599,$Q$13:$Q$76,0)),"")</f>
        <v>Måloppnåelse (antall ansatte)</v>
      </c>
      <c r="AY599" s="200">
        <f>IFERROR(INDEX($U$13:$U$76,MATCH('backend (Ikke rør)'!$AD599,$Q$13:$Q$76,0)),"")</f>
        <v>0</v>
      </c>
      <c r="AZ599" s="200">
        <f>IFERROR(INDEX($V$13:$V$76,MATCH('backend (Ikke rør)'!$AD599,$Q$13:$Q$76,0)),"")</f>
        <v>0</v>
      </c>
      <c r="BA599" s="183">
        <f>IFERROR(INDEX($V$79:$V$107,MATCH('backend (Ikke rør)'!$AD599,$Q$79:$Q$107,0)),"")</f>
        <v>0</v>
      </c>
      <c r="BB599" s="183">
        <f>IFERROR(INDEX($W$79:$W$107,MATCH('backend (Ikke rør)'!$AD599,$Q$79:$Q$107,0)),"")</f>
        <v>0</v>
      </c>
      <c r="BC599" s="188" t="b">
        <f t="shared" si="11"/>
        <v>0</v>
      </c>
    </row>
    <row r="600" spans="26:55" x14ac:dyDescent="0.25">
      <c r="Z600" s="186">
        <v>617</v>
      </c>
      <c r="AA600" s="191"/>
      <c r="AB600" s="191"/>
      <c r="AC600" s="191"/>
      <c r="AD600" s="191"/>
      <c r="AE600" s="191"/>
      <c r="AF600" s="191"/>
      <c r="AG600" s="191"/>
      <c r="AH600" s="191"/>
      <c r="AI600" s="191"/>
      <c r="AJ600" s="191"/>
      <c r="AK600" s="191"/>
      <c r="AL600" s="191"/>
      <c r="AM600" s="191"/>
      <c r="AN600" s="191"/>
      <c r="AO600" s="191"/>
      <c r="AP600" s="191"/>
      <c r="AQ600" s="191"/>
      <c r="AR600" s="191"/>
      <c r="AS600" s="191"/>
      <c r="AT600" s="191"/>
      <c r="AU600" s="191"/>
      <c r="AV600" s="183" t="str">
        <f>IFERROR(INDEX(prosjekttema_og_tittel[tema inngår i prosjektsøknad],MATCH(AD600,prosjekttema_og_tittel[rowId - prosjekttema],0)),"")</f>
        <v/>
      </c>
      <c r="AW600" s="183" t="str">
        <f>IFERROR(INDEX(prosjekttema_og_tittel[prosjekttema inngår i prosjektsøknad som har fått innvilgede midler],MATCH(AD600,prosjekttema_og_tittel[rowId - prosjekttema],0)),"")</f>
        <v/>
      </c>
      <c r="AX600" s="200" t="str">
        <f>IFERROR(INDEX($T$13:$T$76,MATCH('backend (Ikke rør)'!$AD600,$Q$13:$Q$76,0)),"")</f>
        <v>Måloppnåelse (antall ansatte)</v>
      </c>
      <c r="AY600" s="200">
        <f>IFERROR(INDEX($U$13:$U$76,MATCH('backend (Ikke rør)'!$AD600,$Q$13:$Q$76,0)),"")</f>
        <v>0</v>
      </c>
      <c r="AZ600" s="200">
        <f>IFERROR(INDEX($V$13:$V$76,MATCH('backend (Ikke rør)'!$AD600,$Q$13:$Q$76,0)),"")</f>
        <v>0</v>
      </c>
      <c r="BA600" s="183">
        <f>IFERROR(INDEX($V$79:$V$107,MATCH('backend (Ikke rør)'!$AD600,$Q$79:$Q$107,0)),"")</f>
        <v>0</v>
      </c>
      <c r="BB600" s="183">
        <f>IFERROR(INDEX($W$79:$W$107,MATCH('backend (Ikke rør)'!$AD600,$Q$79:$Q$107,0)),"")</f>
        <v>0</v>
      </c>
      <c r="BC600" s="188" t="b">
        <f t="shared" si="11"/>
        <v>0</v>
      </c>
    </row>
    <row r="601" spans="26:55" x14ac:dyDescent="0.25">
      <c r="Z601" s="186">
        <v>618</v>
      </c>
      <c r="AA601" s="191"/>
      <c r="AB601" s="191"/>
      <c r="AC601" s="191"/>
      <c r="AD601" s="191"/>
      <c r="AE601" s="191"/>
      <c r="AF601" s="191"/>
      <c r="AG601" s="191"/>
      <c r="AH601" s="191"/>
      <c r="AI601" s="191"/>
      <c r="AJ601" s="191"/>
      <c r="AK601" s="191"/>
      <c r="AL601" s="191"/>
      <c r="AM601" s="191"/>
      <c r="AN601" s="191"/>
      <c r="AO601" s="191"/>
      <c r="AP601" s="191"/>
      <c r="AQ601" s="191"/>
      <c r="AR601" s="191"/>
      <c r="AS601" s="191"/>
      <c r="AT601" s="191"/>
      <c r="AU601" s="191"/>
      <c r="AV601" s="183" t="str">
        <f>IFERROR(INDEX(prosjekttema_og_tittel[tema inngår i prosjektsøknad],MATCH(AD601,prosjekttema_og_tittel[rowId - prosjekttema],0)),"")</f>
        <v/>
      </c>
      <c r="AW601" s="183" t="str">
        <f>IFERROR(INDEX(prosjekttema_og_tittel[prosjekttema inngår i prosjektsøknad som har fått innvilgede midler],MATCH(AD601,prosjekttema_og_tittel[rowId - prosjekttema],0)),"")</f>
        <v/>
      </c>
      <c r="AX601" s="200" t="str">
        <f>IFERROR(INDEX($T$13:$T$76,MATCH('backend (Ikke rør)'!$AD601,$Q$13:$Q$76,0)),"")</f>
        <v>Måloppnåelse (antall ansatte)</v>
      </c>
      <c r="AY601" s="200">
        <f>IFERROR(INDEX($U$13:$U$76,MATCH('backend (Ikke rør)'!$AD601,$Q$13:$Q$76,0)),"")</f>
        <v>0</v>
      </c>
      <c r="AZ601" s="200">
        <f>IFERROR(INDEX($V$13:$V$76,MATCH('backend (Ikke rør)'!$AD601,$Q$13:$Q$76,0)),"")</f>
        <v>0</v>
      </c>
      <c r="BA601" s="183">
        <f>IFERROR(INDEX($V$79:$V$107,MATCH('backend (Ikke rør)'!$AD601,$Q$79:$Q$107,0)),"")</f>
        <v>0</v>
      </c>
      <c r="BB601" s="183">
        <f>IFERROR(INDEX($W$79:$W$107,MATCH('backend (Ikke rør)'!$AD601,$Q$79:$Q$107,0)),"")</f>
        <v>0</v>
      </c>
      <c r="BC601" s="188" t="b">
        <f t="shared" si="11"/>
        <v>0</v>
      </c>
    </row>
    <row r="602" spans="26:55" x14ac:dyDescent="0.25">
      <c r="Z602" s="186">
        <v>619</v>
      </c>
      <c r="AA602" s="191"/>
      <c r="AB602" s="191"/>
      <c r="AC602" s="191"/>
      <c r="AD602" s="191"/>
      <c r="AE602" s="191"/>
      <c r="AF602" s="191"/>
      <c r="AG602" s="191"/>
      <c r="AH602" s="191"/>
      <c r="AI602" s="191"/>
      <c r="AJ602" s="191"/>
      <c r="AK602" s="191"/>
      <c r="AL602" s="191"/>
      <c r="AM602" s="191"/>
      <c r="AN602" s="191"/>
      <c r="AO602" s="191"/>
      <c r="AP602" s="191"/>
      <c r="AQ602" s="191"/>
      <c r="AR602" s="191"/>
      <c r="AS602" s="191"/>
      <c r="AT602" s="191"/>
      <c r="AU602" s="191"/>
      <c r="AV602" s="183" t="str">
        <f>IFERROR(INDEX(prosjekttema_og_tittel[tema inngår i prosjektsøknad],MATCH(AD602,prosjekttema_og_tittel[rowId - prosjekttema],0)),"")</f>
        <v/>
      </c>
      <c r="AW602" s="183" t="str">
        <f>IFERROR(INDEX(prosjekttema_og_tittel[prosjekttema inngår i prosjektsøknad som har fått innvilgede midler],MATCH(AD602,prosjekttema_og_tittel[rowId - prosjekttema],0)),"")</f>
        <v/>
      </c>
      <c r="AX602" s="200" t="str">
        <f>IFERROR(INDEX($T$13:$T$76,MATCH('backend (Ikke rør)'!$AD602,$Q$13:$Q$76,0)),"")</f>
        <v>Måloppnåelse (antall ansatte)</v>
      </c>
      <c r="AY602" s="200">
        <f>IFERROR(INDEX($U$13:$U$76,MATCH('backend (Ikke rør)'!$AD602,$Q$13:$Q$76,0)),"")</f>
        <v>0</v>
      </c>
      <c r="AZ602" s="200">
        <f>IFERROR(INDEX($V$13:$V$76,MATCH('backend (Ikke rør)'!$AD602,$Q$13:$Q$76,0)),"")</f>
        <v>0</v>
      </c>
      <c r="BA602" s="183">
        <f>IFERROR(INDEX($V$79:$V$107,MATCH('backend (Ikke rør)'!$AD602,$Q$79:$Q$107,0)),"")</f>
        <v>0</v>
      </c>
      <c r="BB602" s="183">
        <f>IFERROR(INDEX($W$79:$W$107,MATCH('backend (Ikke rør)'!$AD602,$Q$79:$Q$107,0)),"")</f>
        <v>0</v>
      </c>
      <c r="BC602" s="188" t="b">
        <f t="shared" si="11"/>
        <v>0</v>
      </c>
    </row>
    <row r="603" spans="26:55" x14ac:dyDescent="0.25">
      <c r="Z603" s="190"/>
      <c r="AA603" s="190"/>
      <c r="AB603" s="190"/>
      <c r="AC603" s="190"/>
      <c r="AD603" s="190"/>
      <c r="AE603" s="190"/>
      <c r="AF603" s="190"/>
      <c r="AG603" s="190"/>
      <c r="AH603" s="190"/>
      <c r="AI603" s="190"/>
      <c r="AJ603" s="190"/>
      <c r="AK603" s="190"/>
      <c r="AL603" s="190"/>
      <c r="AM603" s="190"/>
      <c r="AN603" s="190"/>
      <c r="AO603" s="190"/>
      <c r="AP603" s="190"/>
      <c r="AQ603" s="190"/>
      <c r="AR603" s="190"/>
      <c r="AS603" s="190"/>
      <c r="AT603" s="190"/>
      <c r="AU603" s="190"/>
      <c r="AV603" s="190"/>
      <c r="AW603" s="190"/>
      <c r="BA603" s="190"/>
      <c r="BB603" s="190"/>
      <c r="BC603" s="190"/>
    </row>
    <row r="604" spans="26:55" x14ac:dyDescent="0.25">
      <c r="Z604" s="190"/>
      <c r="AA604" s="190"/>
      <c r="AB604" s="190"/>
      <c r="AC604" s="190"/>
      <c r="AD604" s="190"/>
      <c r="AE604" s="190"/>
      <c r="AF604" s="190"/>
      <c r="AG604" s="190"/>
      <c r="AH604" s="190"/>
      <c r="AI604" s="190"/>
      <c r="AJ604" s="190"/>
      <c r="AK604" s="190"/>
      <c r="AL604" s="190"/>
      <c r="AM604" s="190"/>
      <c r="AN604" s="190"/>
      <c r="AO604" s="190"/>
      <c r="AP604" s="190"/>
      <c r="AQ604" s="190"/>
      <c r="AR604" s="190"/>
      <c r="AS604" s="190"/>
      <c r="AT604" s="190"/>
      <c r="AU604" s="190"/>
      <c r="AV604" s="190"/>
      <c r="AW604" s="190"/>
      <c r="BA604" s="190"/>
      <c r="BB604" s="190"/>
      <c r="BC604" s="190"/>
    </row>
    <row r="605" spans="26:55" x14ac:dyDescent="0.25">
      <c r="Z605" s="190"/>
      <c r="AA605" s="190"/>
      <c r="AB605" s="190"/>
      <c r="AC605" s="190"/>
      <c r="AD605" s="190"/>
      <c r="AE605" s="190"/>
      <c r="AF605" s="190"/>
      <c r="AG605" s="190"/>
      <c r="AH605" s="190"/>
      <c r="AI605" s="190"/>
      <c r="AJ605" s="190"/>
      <c r="AK605" s="190"/>
      <c r="AL605" s="190"/>
      <c r="AM605" s="190"/>
      <c r="AN605" s="190"/>
      <c r="AO605" s="190"/>
      <c r="AP605" s="190"/>
      <c r="AQ605" s="190"/>
      <c r="AR605" s="190"/>
      <c r="AS605" s="190"/>
      <c r="AT605" s="190"/>
      <c r="AU605" s="190"/>
      <c r="AV605" s="190"/>
      <c r="AW605" s="190"/>
      <c r="BA605" s="190"/>
      <c r="BB605" s="190"/>
      <c r="BC605" s="190"/>
    </row>
    <row r="606" spans="26:55" x14ac:dyDescent="0.25">
      <c r="Z606" s="190"/>
      <c r="AA606" s="190"/>
      <c r="AB606" s="190"/>
      <c r="AC606" s="190"/>
      <c r="AD606" s="190"/>
      <c r="AE606" s="190"/>
      <c r="AF606" s="190"/>
      <c r="AG606" s="190"/>
      <c r="AH606" s="190"/>
      <c r="AI606" s="190"/>
      <c r="AJ606" s="190"/>
      <c r="AK606" s="190"/>
      <c r="AL606" s="190"/>
      <c r="AM606" s="190"/>
      <c r="AN606" s="190"/>
      <c r="AO606" s="190"/>
      <c r="AP606" s="190"/>
      <c r="AQ606" s="190"/>
      <c r="AR606" s="190"/>
      <c r="AS606" s="190"/>
      <c r="AT606" s="190"/>
      <c r="AU606" s="190"/>
      <c r="AV606" s="190"/>
      <c r="AW606" s="190"/>
      <c r="BA606" s="190"/>
      <c r="BB606" s="190"/>
      <c r="BC606" s="190"/>
    </row>
    <row r="607" spans="26:55" x14ac:dyDescent="0.25">
      <c r="Z607" s="190"/>
      <c r="AA607" s="190"/>
      <c r="AB607" s="190"/>
      <c r="AC607" s="190"/>
      <c r="AD607" s="190"/>
      <c r="AE607" s="190"/>
      <c r="AF607" s="190"/>
      <c r="AG607" s="190"/>
      <c r="AH607" s="190"/>
      <c r="AI607" s="190"/>
      <c r="AJ607" s="190"/>
      <c r="AK607" s="190"/>
      <c r="AL607" s="190"/>
      <c r="AM607" s="190"/>
      <c r="AN607" s="190"/>
      <c r="AO607" s="190"/>
      <c r="AP607" s="190"/>
      <c r="AQ607" s="190"/>
      <c r="AR607" s="190"/>
      <c r="AS607" s="190"/>
      <c r="AT607" s="190"/>
      <c r="AU607" s="190"/>
      <c r="AV607" s="190"/>
      <c r="AW607" s="190"/>
      <c r="BA607" s="190"/>
      <c r="BB607" s="190"/>
      <c r="BC607" s="190"/>
    </row>
    <row r="608" spans="26:55" x14ac:dyDescent="0.25">
      <c r="Z608" s="190"/>
      <c r="AA608" s="190"/>
      <c r="AB608" s="190"/>
      <c r="AC608" s="190"/>
      <c r="AD608" s="190"/>
      <c r="AE608" s="190"/>
      <c r="AF608" s="190"/>
      <c r="AG608" s="190"/>
      <c r="AH608" s="190"/>
      <c r="AI608" s="190"/>
      <c r="AJ608" s="190"/>
      <c r="AK608" s="190"/>
      <c r="AL608" s="190"/>
      <c r="AM608" s="190"/>
      <c r="AN608" s="190"/>
      <c r="AO608" s="190"/>
      <c r="AP608" s="190"/>
      <c r="AQ608" s="190"/>
      <c r="AR608" s="190"/>
      <c r="AS608" s="190"/>
      <c r="AT608" s="190"/>
      <c r="AU608" s="190"/>
      <c r="AV608" s="190"/>
      <c r="AW608" s="190"/>
      <c r="BA608" s="190"/>
      <c r="BB608" s="190"/>
      <c r="BC608" s="190"/>
    </row>
    <row r="609" spans="26:55" x14ac:dyDescent="0.25">
      <c r="Z609" s="190"/>
      <c r="AA609" s="190"/>
      <c r="AB609" s="190"/>
      <c r="AC609" s="190"/>
      <c r="AD609" s="190"/>
      <c r="AE609" s="190"/>
      <c r="AF609" s="190"/>
      <c r="AG609" s="190"/>
      <c r="AH609" s="190"/>
      <c r="AI609" s="190"/>
      <c r="AJ609" s="190"/>
      <c r="AK609" s="190"/>
      <c r="AL609" s="190"/>
      <c r="AM609" s="190"/>
      <c r="AN609" s="190"/>
      <c r="AO609" s="190"/>
      <c r="AP609" s="190"/>
      <c r="AQ609" s="190"/>
      <c r="AR609" s="190"/>
      <c r="AS609" s="190"/>
      <c r="AT609" s="190"/>
      <c r="AU609" s="190"/>
      <c r="AV609" s="190"/>
      <c r="AW609" s="190"/>
      <c r="BA609" s="190"/>
      <c r="BB609" s="190"/>
      <c r="BC609" s="190"/>
    </row>
    <row r="610" spans="26:55" x14ac:dyDescent="0.25">
      <c r="Z610" s="190"/>
      <c r="AA610" s="190"/>
      <c r="AB610" s="190"/>
      <c r="AC610" s="190"/>
      <c r="AD610" s="190"/>
      <c r="AE610" s="190"/>
      <c r="AF610" s="190"/>
      <c r="AG610" s="190"/>
      <c r="AH610" s="190"/>
      <c r="AI610" s="190"/>
      <c r="AJ610" s="190"/>
      <c r="AK610" s="190"/>
      <c r="AL610" s="190"/>
      <c r="AM610" s="190"/>
      <c r="AN610" s="190"/>
      <c r="AO610" s="190"/>
      <c r="AP610" s="190"/>
      <c r="AQ610" s="190"/>
      <c r="AR610" s="190"/>
      <c r="AS610" s="190"/>
      <c r="AT610" s="190"/>
      <c r="AU610" s="190"/>
      <c r="AV610" s="190"/>
      <c r="AW610" s="190"/>
      <c r="BA610" s="190"/>
      <c r="BB610" s="190"/>
      <c r="BC610" s="190"/>
    </row>
    <row r="611" spans="26:55" x14ac:dyDescent="0.25">
      <c r="Z611" s="190"/>
      <c r="AA611" s="190"/>
      <c r="AB611" s="190"/>
      <c r="AC611" s="190"/>
      <c r="AD611" s="190"/>
      <c r="AE611" s="190"/>
      <c r="AF611" s="190"/>
      <c r="AG611" s="190"/>
      <c r="AH611" s="190"/>
      <c r="AI611" s="190"/>
      <c r="AJ611" s="190"/>
      <c r="AK611" s="190"/>
      <c r="AL611" s="190"/>
      <c r="AM611" s="190"/>
      <c r="AN611" s="190"/>
      <c r="AO611" s="190"/>
      <c r="AP611" s="190"/>
      <c r="AQ611" s="190"/>
      <c r="AR611" s="190"/>
      <c r="AS611" s="190"/>
      <c r="AT611" s="190"/>
      <c r="AU611" s="190"/>
      <c r="AV611" s="190"/>
      <c r="AW611" s="190"/>
      <c r="BA611" s="190"/>
      <c r="BB611" s="190"/>
      <c r="BC611" s="190"/>
    </row>
    <row r="612" spans="26:55" x14ac:dyDescent="0.25">
      <c r="Z612" s="190"/>
      <c r="AA612" s="190"/>
      <c r="AB612" s="190"/>
      <c r="AC612" s="190"/>
      <c r="AD612" s="190"/>
      <c r="AE612" s="190"/>
      <c r="AF612" s="190"/>
      <c r="AG612" s="190"/>
      <c r="AH612" s="190"/>
      <c r="AI612" s="190"/>
      <c r="AJ612" s="190"/>
      <c r="AK612" s="190"/>
      <c r="AL612" s="190"/>
      <c r="AM612" s="190"/>
      <c r="AN612" s="190"/>
      <c r="AO612" s="190"/>
      <c r="AP612" s="190"/>
      <c r="AQ612" s="190"/>
      <c r="AR612" s="190"/>
      <c r="AS612" s="190"/>
      <c r="AT612" s="190"/>
      <c r="AU612" s="190"/>
      <c r="AV612" s="190"/>
      <c r="AW612" s="190"/>
      <c r="BA612" s="190"/>
      <c r="BB612" s="190"/>
      <c r="BC612" s="190"/>
    </row>
    <row r="613" spans="26:55" x14ac:dyDescent="0.25">
      <c r="Z613" s="190"/>
      <c r="AA613" s="190"/>
      <c r="AB613" s="190"/>
      <c r="AC613" s="190"/>
      <c r="AD613" s="190"/>
      <c r="AE613" s="190"/>
      <c r="AF613" s="190"/>
      <c r="AG613" s="190"/>
      <c r="AH613" s="190"/>
      <c r="AI613" s="190"/>
      <c r="AJ613" s="190"/>
      <c r="AK613" s="190"/>
      <c r="AL613" s="190"/>
      <c r="AM613" s="190"/>
      <c r="AN613" s="190"/>
      <c r="AO613" s="190"/>
      <c r="AP613" s="190"/>
      <c r="AQ613" s="190"/>
      <c r="AR613" s="190"/>
      <c r="AS613" s="190"/>
      <c r="AT613" s="190"/>
      <c r="AU613" s="190"/>
      <c r="AV613" s="190"/>
      <c r="AW613" s="190"/>
      <c r="BA613" s="190"/>
      <c r="BB613" s="190"/>
      <c r="BC613" s="190"/>
    </row>
    <row r="614" spans="26:55" x14ac:dyDescent="0.25">
      <c r="Z614" s="190"/>
      <c r="AA614" s="190"/>
      <c r="AB614" s="190"/>
      <c r="AC614" s="190"/>
      <c r="AD614" s="190"/>
      <c r="AE614" s="190"/>
      <c r="AF614" s="190"/>
      <c r="AG614" s="190"/>
      <c r="AH614" s="190"/>
      <c r="AI614" s="190"/>
      <c r="AJ614" s="190"/>
      <c r="AK614" s="190"/>
      <c r="AL614" s="190"/>
      <c r="AM614" s="190"/>
      <c r="AN614" s="190"/>
      <c r="AO614" s="190"/>
      <c r="AP614" s="190"/>
      <c r="AQ614" s="190"/>
      <c r="AR614" s="190"/>
      <c r="AS614" s="190"/>
      <c r="AT614" s="190"/>
      <c r="AU614" s="190"/>
      <c r="AV614" s="190"/>
      <c r="AW614" s="190"/>
      <c r="BA614" s="190"/>
      <c r="BB614" s="190"/>
      <c r="BC614" s="190"/>
    </row>
    <row r="615" spans="26:55" x14ac:dyDescent="0.25">
      <c r="Z615" s="190"/>
      <c r="AA615" s="190"/>
      <c r="AB615" s="190"/>
      <c r="AC615" s="190"/>
      <c r="AD615" s="190"/>
      <c r="AE615" s="190"/>
      <c r="AF615" s="190"/>
      <c r="AG615" s="190"/>
      <c r="AH615" s="190"/>
      <c r="AI615" s="190"/>
      <c r="AJ615" s="190"/>
      <c r="AK615" s="190"/>
      <c r="AL615" s="190"/>
      <c r="AM615" s="190"/>
      <c r="AN615" s="190"/>
      <c r="AO615" s="190"/>
      <c r="AP615" s="190"/>
      <c r="AQ615" s="190"/>
      <c r="AR615" s="190"/>
      <c r="AS615" s="190"/>
      <c r="AT615" s="190"/>
      <c r="AU615" s="190"/>
      <c r="AV615" s="190"/>
      <c r="AW615" s="190"/>
      <c r="BA615" s="190"/>
      <c r="BB615" s="190"/>
      <c r="BC615" s="190"/>
    </row>
    <row r="616" spans="26:55" x14ac:dyDescent="0.25">
      <c r="Z616" s="190"/>
      <c r="AA616" s="190"/>
      <c r="AB616" s="190"/>
      <c r="AC616" s="190"/>
      <c r="AD616" s="190"/>
      <c r="AE616" s="190"/>
      <c r="AF616" s="190"/>
      <c r="AG616" s="190"/>
      <c r="AH616" s="190"/>
      <c r="AI616" s="190"/>
      <c r="AJ616" s="190"/>
      <c r="AK616" s="190"/>
      <c r="AL616" s="190"/>
      <c r="AM616" s="190"/>
      <c r="AN616" s="190"/>
      <c r="AO616" s="190"/>
      <c r="AP616" s="190"/>
      <c r="AQ616" s="190"/>
      <c r="AR616" s="190"/>
      <c r="AS616" s="190"/>
      <c r="AT616" s="190"/>
      <c r="AU616" s="190"/>
      <c r="AV616" s="190"/>
      <c r="AW616" s="190"/>
      <c r="BA616" s="190"/>
      <c r="BB616" s="190"/>
      <c r="BC616" s="190"/>
    </row>
    <row r="617" spans="26:55" x14ac:dyDescent="0.25">
      <c r="Z617" s="190"/>
      <c r="AA617" s="190"/>
      <c r="AB617" s="190"/>
      <c r="AC617" s="190"/>
      <c r="AD617" s="190"/>
      <c r="AE617" s="190"/>
      <c r="AF617" s="190"/>
      <c r="AG617" s="190"/>
      <c r="AH617" s="190"/>
      <c r="AI617" s="190"/>
      <c r="AJ617" s="190"/>
      <c r="AK617" s="190"/>
      <c r="AL617" s="190"/>
      <c r="AM617" s="190"/>
      <c r="AN617" s="190"/>
      <c r="AO617" s="190"/>
      <c r="AP617" s="190"/>
      <c r="AQ617" s="190"/>
      <c r="AR617" s="190"/>
      <c r="AS617" s="190"/>
      <c r="AT617" s="190"/>
      <c r="AU617" s="190"/>
      <c r="AV617" s="190"/>
      <c r="AW617" s="190"/>
      <c r="BA617" s="190"/>
      <c r="BB617" s="190"/>
      <c r="BC617" s="190"/>
    </row>
    <row r="618" spans="26:55" x14ac:dyDescent="0.25">
      <c r="Z618" s="190"/>
      <c r="AA618" s="190"/>
      <c r="AB618" s="190"/>
      <c r="AC618" s="190"/>
      <c r="AD618" s="190"/>
      <c r="AE618" s="190"/>
      <c r="AF618" s="190"/>
      <c r="AG618" s="190"/>
      <c r="AH618" s="190"/>
      <c r="AI618" s="190"/>
      <c r="AJ618" s="190"/>
      <c r="AK618" s="190"/>
      <c r="AL618" s="190"/>
      <c r="AM618" s="190"/>
      <c r="AN618" s="190"/>
      <c r="AO618" s="190"/>
      <c r="AP618" s="190"/>
      <c r="AQ618" s="190"/>
      <c r="AR618" s="190"/>
      <c r="AS618" s="190"/>
      <c r="AT618" s="190"/>
      <c r="AU618" s="190"/>
      <c r="AV618" s="190"/>
      <c r="AW618" s="190"/>
      <c r="BA618" s="190"/>
      <c r="BB618" s="190"/>
      <c r="BC618" s="190"/>
    </row>
    <row r="619" spans="26:55" x14ac:dyDescent="0.25">
      <c r="Z619" s="190"/>
      <c r="AA619" s="190"/>
      <c r="AB619" s="190"/>
      <c r="AC619" s="190"/>
      <c r="AD619" s="190"/>
      <c r="AE619" s="190"/>
      <c r="AF619" s="190"/>
      <c r="AG619" s="190"/>
      <c r="AH619" s="190"/>
      <c r="AI619" s="190"/>
      <c r="AJ619" s="190"/>
      <c r="AK619" s="190"/>
      <c r="AL619" s="190"/>
      <c r="AM619" s="190"/>
      <c r="AN619" s="190"/>
      <c r="AO619" s="190"/>
      <c r="AP619" s="190"/>
      <c r="AQ619" s="190"/>
      <c r="AR619" s="190"/>
      <c r="AS619" s="190"/>
      <c r="AT619" s="190"/>
      <c r="AU619" s="190"/>
      <c r="AV619" s="190"/>
      <c r="AW619" s="190"/>
      <c r="BA619" s="190"/>
      <c r="BB619" s="190"/>
      <c r="BC619" s="190"/>
    </row>
    <row r="620" spans="26:55" x14ac:dyDescent="0.25">
      <c r="Z620" s="190"/>
      <c r="AA620" s="190"/>
      <c r="AB620" s="190"/>
      <c r="AC620" s="190"/>
      <c r="AD620" s="190"/>
      <c r="AE620" s="190"/>
      <c r="AF620" s="190"/>
      <c r="AG620" s="190"/>
      <c r="AH620" s="190"/>
      <c r="AI620" s="190"/>
      <c r="AJ620" s="190"/>
      <c r="AK620" s="190"/>
      <c r="AL620" s="190"/>
      <c r="AM620" s="190"/>
      <c r="AN620" s="190"/>
      <c r="AO620" s="190"/>
      <c r="AP620" s="190"/>
      <c r="AQ620" s="190"/>
      <c r="AR620" s="190"/>
      <c r="AS620" s="190"/>
      <c r="AT620" s="190"/>
      <c r="AU620" s="190"/>
      <c r="AV620" s="190"/>
      <c r="AW620" s="190"/>
      <c r="BA620" s="190"/>
      <c r="BB620" s="190"/>
      <c r="BC620" s="190"/>
    </row>
    <row r="621" spans="26:55" x14ac:dyDescent="0.25">
      <c r="Z621" s="190"/>
      <c r="AA621" s="190"/>
      <c r="AB621" s="190"/>
      <c r="AC621" s="190"/>
      <c r="AD621" s="190"/>
      <c r="AE621" s="190"/>
      <c r="AF621" s="190"/>
      <c r="AG621" s="190"/>
      <c r="AH621" s="190"/>
      <c r="AI621" s="190"/>
      <c r="AJ621" s="190"/>
      <c r="AK621" s="190"/>
      <c r="AL621" s="190"/>
      <c r="AM621" s="190"/>
      <c r="AN621" s="190"/>
      <c r="AO621" s="190"/>
      <c r="AP621" s="190"/>
      <c r="AQ621" s="190"/>
      <c r="AR621" s="190"/>
      <c r="AS621" s="190"/>
      <c r="AT621" s="190"/>
      <c r="AU621" s="190"/>
      <c r="AV621" s="190"/>
      <c r="AW621" s="190"/>
      <c r="BA621" s="190"/>
      <c r="BB621" s="190"/>
      <c r="BC621" s="190"/>
    </row>
    <row r="622" spans="26:55" x14ac:dyDescent="0.25">
      <c r="Z622" s="190"/>
      <c r="AA622" s="190"/>
      <c r="AB622" s="190"/>
      <c r="AC622" s="190"/>
      <c r="AD622" s="190"/>
      <c r="AE622" s="190"/>
      <c r="AF622" s="190"/>
      <c r="AG622" s="190"/>
      <c r="AH622" s="190"/>
      <c r="AI622" s="190"/>
      <c r="AJ622" s="190"/>
      <c r="AK622" s="190"/>
      <c r="AL622" s="190"/>
      <c r="AM622" s="190"/>
      <c r="AN622" s="190"/>
      <c r="AO622" s="190"/>
      <c r="AP622" s="190"/>
      <c r="AQ622" s="190"/>
      <c r="AR622" s="190"/>
      <c r="AS622" s="190"/>
      <c r="AT622" s="190"/>
      <c r="AU622" s="190"/>
      <c r="AV622" s="190"/>
      <c r="AW622" s="190"/>
      <c r="BA622" s="190"/>
      <c r="BB622" s="190"/>
      <c r="BC622" s="190"/>
    </row>
    <row r="623" spans="26:55" x14ac:dyDescent="0.25">
      <c r="Z623" s="190"/>
      <c r="AA623" s="190"/>
      <c r="AB623" s="190"/>
      <c r="AC623" s="190"/>
      <c r="AD623" s="190"/>
      <c r="AE623" s="190"/>
      <c r="AF623" s="190"/>
      <c r="AG623" s="190"/>
      <c r="AH623" s="190"/>
      <c r="AI623" s="190"/>
      <c r="AJ623" s="190"/>
      <c r="AK623" s="190"/>
      <c r="AL623" s="190"/>
      <c r="AM623" s="190"/>
      <c r="AN623" s="190"/>
      <c r="AO623" s="190"/>
      <c r="AP623" s="190"/>
      <c r="AQ623" s="190"/>
      <c r="AR623" s="190"/>
      <c r="AS623" s="190"/>
      <c r="AT623" s="190"/>
      <c r="AU623" s="190"/>
      <c r="AV623" s="190"/>
      <c r="AW623" s="190"/>
      <c r="BA623" s="190"/>
      <c r="BB623" s="190"/>
      <c r="BC623" s="190"/>
    </row>
    <row r="624" spans="26:55" x14ac:dyDescent="0.25">
      <c r="Z624" s="190"/>
      <c r="AA624" s="190"/>
      <c r="AB624" s="190"/>
      <c r="AC624" s="190"/>
      <c r="AD624" s="190"/>
      <c r="AE624" s="190"/>
      <c r="AF624" s="190"/>
      <c r="AG624" s="190"/>
      <c r="AH624" s="190"/>
      <c r="AI624" s="190"/>
      <c r="AJ624" s="190"/>
      <c r="AK624" s="190"/>
      <c r="AL624" s="190"/>
      <c r="AM624" s="190"/>
      <c r="AN624" s="190"/>
      <c r="AO624" s="190"/>
      <c r="AP624" s="190"/>
      <c r="AQ624" s="190"/>
      <c r="AR624" s="190"/>
      <c r="AS624" s="190"/>
      <c r="AT624" s="190"/>
      <c r="AU624" s="190"/>
      <c r="AV624" s="190"/>
      <c r="AW624" s="190"/>
      <c r="BA624" s="190"/>
      <c r="BB624" s="190"/>
      <c r="BC624" s="190"/>
    </row>
    <row r="625" spans="26:55" x14ac:dyDescent="0.25">
      <c r="Z625" s="190"/>
      <c r="AA625" s="190"/>
      <c r="AB625" s="190"/>
      <c r="AC625" s="190"/>
      <c r="AD625" s="190"/>
      <c r="AE625" s="190"/>
      <c r="AF625" s="190"/>
      <c r="AG625" s="190"/>
      <c r="AH625" s="190"/>
      <c r="AI625" s="190"/>
      <c r="AJ625" s="190"/>
      <c r="AK625" s="190"/>
      <c r="AL625" s="190"/>
      <c r="AM625" s="190"/>
      <c r="AN625" s="190"/>
      <c r="AO625" s="190"/>
      <c r="AP625" s="190"/>
      <c r="AQ625" s="190"/>
      <c r="AR625" s="190"/>
      <c r="AS625" s="190"/>
      <c r="AT625" s="190"/>
      <c r="AU625" s="190"/>
      <c r="AV625" s="190"/>
      <c r="AW625" s="190"/>
      <c r="BA625" s="190"/>
      <c r="BB625" s="190"/>
      <c r="BC625" s="190"/>
    </row>
    <row r="626" spans="26:55" x14ac:dyDescent="0.25">
      <c r="Z626" s="190"/>
      <c r="AA626" s="190"/>
      <c r="AB626" s="190"/>
      <c r="AC626" s="190"/>
      <c r="AD626" s="190"/>
      <c r="AE626" s="190"/>
      <c r="AF626" s="190"/>
      <c r="AG626" s="190"/>
      <c r="AH626" s="190"/>
      <c r="AI626" s="190"/>
      <c r="AJ626" s="190"/>
      <c r="AK626" s="190"/>
      <c r="AL626" s="190"/>
      <c r="AM626" s="190"/>
      <c r="AN626" s="190"/>
      <c r="AO626" s="190"/>
      <c r="AP626" s="190"/>
      <c r="AQ626" s="190"/>
      <c r="AR626" s="190"/>
      <c r="AS626" s="190"/>
      <c r="AT626" s="190"/>
      <c r="AU626" s="190"/>
      <c r="AV626" s="190"/>
      <c r="AW626" s="190"/>
      <c r="BA626" s="190"/>
      <c r="BB626" s="190"/>
      <c r="BC626" s="190"/>
    </row>
    <row r="627" spans="26:55" x14ac:dyDescent="0.25">
      <c r="Z627" s="190"/>
      <c r="AA627" s="190"/>
      <c r="AB627" s="190"/>
      <c r="AC627" s="190"/>
      <c r="AD627" s="190"/>
      <c r="AE627" s="190"/>
      <c r="AF627" s="190"/>
      <c r="AG627" s="190"/>
      <c r="AH627" s="190"/>
      <c r="AI627" s="190"/>
      <c r="AJ627" s="190"/>
      <c r="AK627" s="190"/>
      <c r="AL627" s="190"/>
      <c r="AM627" s="190"/>
      <c r="AN627" s="190"/>
      <c r="AO627" s="190"/>
      <c r="AP627" s="190"/>
      <c r="AQ627" s="190"/>
      <c r="AR627" s="190"/>
      <c r="AS627" s="190"/>
      <c r="AT627" s="190"/>
      <c r="AU627" s="190"/>
      <c r="AV627" s="190"/>
      <c r="AW627" s="190"/>
      <c r="BA627" s="190"/>
      <c r="BB627" s="190"/>
      <c r="BC627" s="190"/>
    </row>
    <row r="628" spans="26:55" x14ac:dyDescent="0.25">
      <c r="Z628" s="190"/>
      <c r="AA628" s="190"/>
      <c r="AB628" s="190"/>
      <c r="AC628" s="190"/>
      <c r="AD628" s="190"/>
      <c r="AE628" s="190"/>
      <c r="AF628" s="190"/>
      <c r="AG628" s="190"/>
      <c r="AH628" s="190"/>
      <c r="AI628" s="190"/>
      <c r="AJ628" s="190"/>
      <c r="AK628" s="190"/>
      <c r="AL628" s="190"/>
      <c r="AM628" s="190"/>
      <c r="AN628" s="190"/>
      <c r="AO628" s="190"/>
      <c r="AP628" s="190"/>
      <c r="AQ628" s="190"/>
      <c r="AR628" s="190"/>
      <c r="AS628" s="190"/>
      <c r="AT628" s="190"/>
      <c r="AU628" s="190"/>
      <c r="AV628" s="190"/>
      <c r="AW628" s="190"/>
      <c r="BA628" s="190"/>
      <c r="BB628" s="190"/>
      <c r="BC628" s="190"/>
    </row>
    <row r="629" spans="26:55" x14ac:dyDescent="0.25">
      <c r="Z629" s="190"/>
      <c r="AA629" s="190"/>
      <c r="AB629" s="190"/>
      <c r="AC629" s="190"/>
      <c r="AD629" s="190"/>
      <c r="AE629" s="190"/>
      <c r="AF629" s="190"/>
      <c r="AG629" s="190"/>
      <c r="AH629" s="190"/>
      <c r="AI629" s="190"/>
      <c r="AJ629" s="190"/>
      <c r="AK629" s="190"/>
      <c r="AL629" s="190"/>
      <c r="AM629" s="190"/>
      <c r="AN629" s="190"/>
      <c r="AO629" s="190"/>
      <c r="AP629" s="190"/>
      <c r="AQ629" s="190"/>
      <c r="AR629" s="190"/>
      <c r="AS629" s="190"/>
      <c r="AT629" s="190"/>
      <c r="AU629" s="190"/>
      <c r="AV629" s="190"/>
      <c r="AW629" s="190"/>
      <c r="BA629" s="190"/>
      <c r="BB629" s="190"/>
      <c r="BC629" s="190"/>
    </row>
    <row r="630" spans="26:55" x14ac:dyDescent="0.25">
      <c r="Z630" s="190"/>
      <c r="AA630" s="190"/>
      <c r="AB630" s="190"/>
      <c r="AC630" s="190"/>
      <c r="AD630" s="190"/>
      <c r="AE630" s="190"/>
      <c r="AF630" s="190"/>
      <c r="AG630" s="190"/>
      <c r="AH630" s="190"/>
      <c r="AI630" s="190"/>
      <c r="AJ630" s="190"/>
      <c r="AK630" s="190"/>
      <c r="AL630" s="190"/>
      <c r="AM630" s="190"/>
      <c r="AN630" s="190"/>
      <c r="AO630" s="190"/>
      <c r="AP630" s="190"/>
      <c r="AQ630" s="190"/>
      <c r="AR630" s="190"/>
      <c r="AS630" s="190"/>
      <c r="AT630" s="190"/>
      <c r="AU630" s="190"/>
      <c r="AV630" s="190"/>
      <c r="AW630" s="190"/>
      <c r="BA630" s="190"/>
      <c r="BB630" s="190"/>
      <c r="BC630" s="190"/>
    </row>
    <row r="631" spans="26:55" x14ac:dyDescent="0.25">
      <c r="Z631" s="190"/>
      <c r="AA631" s="190"/>
      <c r="AB631" s="190"/>
      <c r="AC631" s="190"/>
      <c r="AD631" s="190"/>
      <c r="AE631" s="190"/>
      <c r="AF631" s="190"/>
      <c r="AG631" s="190"/>
      <c r="AH631" s="190"/>
      <c r="AI631" s="190"/>
      <c r="AJ631" s="190"/>
      <c r="AK631" s="190"/>
      <c r="AL631" s="190"/>
      <c r="AM631" s="190"/>
      <c r="AN631" s="190"/>
      <c r="AO631" s="190"/>
      <c r="AP631" s="190"/>
      <c r="AQ631" s="190"/>
      <c r="AR631" s="190"/>
      <c r="AS631" s="190"/>
      <c r="AT631" s="190"/>
      <c r="AU631" s="190"/>
      <c r="AV631" s="190"/>
      <c r="AW631" s="190"/>
      <c r="BA631" s="190"/>
      <c r="BB631" s="190"/>
      <c r="BC631" s="190"/>
    </row>
    <row r="632" spans="26:55" x14ac:dyDescent="0.25">
      <c r="Z632" s="190"/>
      <c r="AA632" s="190"/>
      <c r="AB632" s="190"/>
      <c r="AC632" s="190"/>
      <c r="AD632" s="190"/>
      <c r="AE632" s="190"/>
      <c r="AF632" s="190"/>
      <c r="AG632" s="190"/>
      <c r="AH632" s="190"/>
      <c r="AI632" s="190"/>
      <c r="AJ632" s="190"/>
      <c r="AK632" s="190"/>
      <c r="AL632" s="190"/>
      <c r="AM632" s="190"/>
      <c r="AN632" s="190"/>
      <c r="AO632" s="190"/>
      <c r="AP632" s="190"/>
      <c r="AQ632" s="190"/>
      <c r="AR632" s="190"/>
      <c r="AS632" s="190"/>
      <c r="AT632" s="190"/>
      <c r="AU632" s="190"/>
      <c r="AV632" s="190"/>
      <c r="AW632" s="190"/>
      <c r="BA632" s="190"/>
      <c r="BB632" s="190"/>
      <c r="BC632" s="190"/>
    </row>
    <row r="633" spans="26:55" x14ac:dyDescent="0.25">
      <c r="Z633" s="190"/>
      <c r="AA633" s="190"/>
      <c r="AB633" s="190"/>
      <c r="AC633" s="190"/>
      <c r="AD633" s="190"/>
      <c r="AE633" s="190"/>
      <c r="AF633" s="190"/>
      <c r="AG633" s="190"/>
      <c r="AH633" s="190"/>
      <c r="AI633" s="190"/>
      <c r="AJ633" s="190"/>
      <c r="AK633" s="190"/>
      <c r="AL633" s="190"/>
      <c r="AM633" s="190"/>
      <c r="AN633" s="190"/>
      <c r="AO633" s="190"/>
      <c r="AP633" s="190"/>
      <c r="AQ633" s="190"/>
      <c r="AR633" s="190"/>
      <c r="AS633" s="190"/>
      <c r="AT633" s="190"/>
      <c r="AU633" s="190"/>
      <c r="AV633" s="190"/>
      <c r="AW633" s="190"/>
      <c r="BA633" s="190"/>
      <c r="BB633" s="190"/>
      <c r="BC633" s="190"/>
    </row>
    <row r="634" spans="26:55" x14ac:dyDescent="0.25">
      <c r="Z634" s="190"/>
      <c r="AA634" s="190"/>
      <c r="AB634" s="190"/>
      <c r="AC634" s="190"/>
      <c r="AD634" s="190"/>
      <c r="AE634" s="190"/>
      <c r="AF634" s="190"/>
      <c r="AG634" s="190"/>
      <c r="AH634" s="190"/>
      <c r="AI634" s="190"/>
      <c r="AJ634" s="190"/>
      <c r="AK634" s="190"/>
      <c r="AL634" s="190"/>
      <c r="AM634" s="190"/>
      <c r="AN634" s="190"/>
      <c r="AO634" s="190"/>
      <c r="AP634" s="190"/>
      <c r="AQ634" s="190"/>
      <c r="AR634" s="190"/>
      <c r="AS634" s="190"/>
      <c r="AT634" s="190"/>
      <c r="AU634" s="190"/>
      <c r="AV634" s="190"/>
      <c r="AW634" s="190"/>
      <c r="BA634" s="190"/>
      <c r="BB634" s="190"/>
      <c r="BC634" s="190"/>
    </row>
    <row r="635" spans="26:55" x14ac:dyDescent="0.25">
      <c r="Z635" s="190"/>
      <c r="AA635" s="190"/>
      <c r="AB635" s="190"/>
      <c r="AC635" s="190"/>
      <c r="AD635" s="190"/>
      <c r="AE635" s="190"/>
      <c r="AF635" s="190"/>
      <c r="AG635" s="190"/>
      <c r="AH635" s="190"/>
      <c r="AI635" s="190"/>
      <c r="AJ635" s="190"/>
      <c r="AK635" s="190"/>
      <c r="AL635" s="190"/>
      <c r="AM635" s="190"/>
      <c r="AN635" s="190"/>
      <c r="AO635" s="190"/>
      <c r="AP635" s="190"/>
      <c r="AQ635" s="190"/>
      <c r="AR635" s="190"/>
      <c r="AS635" s="190"/>
      <c r="AT635" s="190"/>
      <c r="AU635" s="190"/>
      <c r="AV635" s="190"/>
      <c r="AW635" s="190"/>
      <c r="BA635" s="190"/>
      <c r="BB635" s="190"/>
      <c r="BC635" s="190"/>
    </row>
    <row r="636" spans="26:55" x14ac:dyDescent="0.25">
      <c r="Z636" s="190"/>
      <c r="AA636" s="190"/>
      <c r="AB636" s="190"/>
      <c r="AC636" s="190"/>
      <c r="AD636" s="190"/>
      <c r="AE636" s="190"/>
      <c r="AF636" s="190"/>
      <c r="AG636" s="190"/>
      <c r="AH636" s="190"/>
      <c r="AI636" s="190"/>
      <c r="AJ636" s="190"/>
      <c r="AK636" s="190"/>
      <c r="AL636" s="190"/>
      <c r="AM636" s="190"/>
      <c r="AN636" s="190"/>
      <c r="AO636" s="190"/>
      <c r="AP636" s="190"/>
      <c r="AQ636" s="190"/>
      <c r="AR636" s="190"/>
      <c r="AS636" s="190"/>
      <c r="AT636" s="190"/>
      <c r="AU636" s="190"/>
      <c r="AV636" s="190"/>
      <c r="AW636" s="190"/>
      <c r="BA636" s="190"/>
      <c r="BB636" s="190"/>
      <c r="BC636" s="190"/>
    </row>
    <row r="637" spans="26:55" x14ac:dyDescent="0.25">
      <c r="Z637" s="190"/>
      <c r="AA637" s="190"/>
      <c r="AB637" s="190"/>
      <c r="AC637" s="190"/>
      <c r="AD637" s="190"/>
      <c r="AE637" s="190"/>
      <c r="AF637" s="190"/>
      <c r="AG637" s="190"/>
      <c r="AH637" s="190"/>
      <c r="AI637" s="190"/>
      <c r="AJ637" s="190"/>
      <c r="AK637" s="190"/>
      <c r="AL637" s="190"/>
      <c r="AM637" s="190"/>
      <c r="AN637" s="190"/>
      <c r="AO637" s="190"/>
      <c r="AP637" s="190"/>
      <c r="AQ637" s="190"/>
      <c r="AR637" s="190"/>
      <c r="AS637" s="190"/>
      <c r="AT637" s="190"/>
      <c r="AU637" s="190"/>
      <c r="AV637" s="190"/>
      <c r="AW637" s="190"/>
      <c r="BA637" s="190"/>
      <c r="BB637" s="190"/>
      <c r="BC637" s="190"/>
    </row>
    <row r="638" spans="26:55" x14ac:dyDescent="0.25">
      <c r="Z638" s="190"/>
      <c r="AA638" s="190"/>
      <c r="AB638" s="190"/>
      <c r="AC638" s="190"/>
      <c r="AD638" s="190"/>
      <c r="AE638" s="190"/>
      <c r="AF638" s="190"/>
      <c r="AG638" s="190"/>
      <c r="AH638" s="190"/>
      <c r="AI638" s="190"/>
      <c r="AJ638" s="190"/>
      <c r="AK638" s="190"/>
      <c r="AL638" s="190"/>
      <c r="AM638" s="190"/>
      <c r="AN638" s="190"/>
      <c r="AO638" s="190"/>
      <c r="AP638" s="190"/>
      <c r="AQ638" s="190"/>
      <c r="AR638" s="190"/>
      <c r="AS638" s="190"/>
      <c r="AT638" s="190"/>
      <c r="AU638" s="190"/>
      <c r="AV638" s="190"/>
      <c r="AW638" s="190"/>
      <c r="BA638" s="190"/>
      <c r="BB638" s="190"/>
      <c r="BC638" s="190"/>
    </row>
    <row r="639" spans="26:55" x14ac:dyDescent="0.25">
      <c r="Z639" s="190"/>
      <c r="AA639" s="190"/>
      <c r="AB639" s="190"/>
      <c r="AC639" s="190"/>
      <c r="AD639" s="190"/>
      <c r="AE639" s="190"/>
      <c r="AF639" s="190"/>
      <c r="AG639" s="190"/>
      <c r="AH639" s="190"/>
      <c r="AI639" s="190"/>
      <c r="AJ639" s="190"/>
      <c r="AK639" s="190"/>
      <c r="AL639" s="190"/>
      <c r="AM639" s="190"/>
      <c r="AN639" s="190"/>
      <c r="AO639" s="190"/>
      <c r="AP639" s="190"/>
      <c r="AQ639" s="190"/>
      <c r="AR639" s="190"/>
      <c r="AS639" s="190"/>
      <c r="AT639" s="190"/>
      <c r="AU639" s="190"/>
      <c r="AV639" s="190"/>
      <c r="AW639" s="190"/>
      <c r="BA639" s="190"/>
      <c r="BB639" s="190"/>
      <c r="BC639" s="190"/>
    </row>
    <row r="640" spans="26:55" x14ac:dyDescent="0.25">
      <c r="Z640" s="190"/>
      <c r="AA640" s="190"/>
      <c r="AB640" s="190"/>
      <c r="AC640" s="190"/>
      <c r="AD640" s="190"/>
      <c r="AE640" s="190"/>
      <c r="AF640" s="190"/>
      <c r="AG640" s="190"/>
      <c r="AH640" s="190"/>
      <c r="AI640" s="190"/>
      <c r="AJ640" s="190"/>
      <c r="AK640" s="190"/>
      <c r="AL640" s="190"/>
      <c r="AM640" s="190"/>
      <c r="AN640" s="190"/>
      <c r="AO640" s="190"/>
      <c r="AP640" s="190"/>
      <c r="AQ640" s="190"/>
      <c r="AR640" s="190"/>
      <c r="AS640" s="190"/>
      <c r="AT640" s="190"/>
      <c r="AU640" s="190"/>
      <c r="AV640" s="190"/>
      <c r="AW640" s="190"/>
      <c r="BA640" s="190"/>
      <c r="BB640" s="190"/>
      <c r="BC640" s="190"/>
    </row>
    <row r="641" spans="26:55" x14ac:dyDescent="0.25">
      <c r="Z641" s="190"/>
      <c r="AA641" s="190"/>
      <c r="AB641" s="190"/>
      <c r="AC641" s="190"/>
      <c r="AD641" s="190"/>
      <c r="AE641" s="190"/>
      <c r="AF641" s="190"/>
      <c r="AG641" s="190"/>
      <c r="AH641" s="190"/>
      <c r="AI641" s="190"/>
      <c r="AJ641" s="190"/>
      <c r="AK641" s="190"/>
      <c r="AL641" s="190"/>
      <c r="AM641" s="190"/>
      <c r="AN641" s="190"/>
      <c r="AO641" s="190"/>
      <c r="AP641" s="190"/>
      <c r="AQ641" s="190"/>
      <c r="AR641" s="190"/>
      <c r="AS641" s="190"/>
      <c r="AT641" s="190"/>
      <c r="AU641" s="190"/>
      <c r="AV641" s="190"/>
      <c r="AW641" s="190"/>
      <c r="BA641" s="190"/>
      <c r="BB641" s="190"/>
      <c r="BC641" s="190"/>
    </row>
    <row r="642" spans="26:55" x14ac:dyDescent="0.25">
      <c r="Z642" s="190"/>
      <c r="AA642" s="190"/>
      <c r="AB642" s="190"/>
      <c r="AC642" s="190"/>
      <c r="AD642" s="190"/>
      <c r="AE642" s="190"/>
      <c r="AF642" s="190"/>
      <c r="AG642" s="190"/>
      <c r="AH642" s="190"/>
      <c r="AI642" s="190"/>
      <c r="AJ642" s="190"/>
      <c r="AK642" s="190"/>
      <c r="AL642" s="190"/>
      <c r="AM642" s="190"/>
      <c r="AN642" s="190"/>
      <c r="AO642" s="190"/>
      <c r="AP642" s="190"/>
      <c r="AQ642" s="190"/>
      <c r="AR642" s="190"/>
      <c r="AS642" s="190"/>
      <c r="AT642" s="190"/>
      <c r="AU642" s="190"/>
      <c r="AV642" s="190"/>
      <c r="AW642" s="190"/>
      <c r="BA642" s="190"/>
      <c r="BB642" s="190"/>
      <c r="BC642" s="190"/>
    </row>
    <row r="643" spans="26:55" x14ac:dyDescent="0.25">
      <c r="Z643" s="190"/>
      <c r="AA643" s="190"/>
      <c r="AB643" s="190"/>
      <c r="AC643" s="190"/>
      <c r="AD643" s="190"/>
      <c r="AE643" s="190"/>
      <c r="AF643" s="190"/>
      <c r="AG643" s="190"/>
      <c r="AH643" s="190"/>
      <c r="AI643" s="190"/>
      <c r="AJ643" s="190"/>
      <c r="AK643" s="190"/>
      <c r="AL643" s="190"/>
      <c r="AM643" s="190"/>
      <c r="AN643" s="190"/>
      <c r="AO643" s="190"/>
      <c r="AP643" s="190"/>
      <c r="AQ643" s="190"/>
      <c r="AR643" s="190"/>
      <c r="AS643" s="190"/>
      <c r="AT643" s="190"/>
      <c r="AU643" s="190"/>
      <c r="AV643" s="190"/>
      <c r="AW643" s="190"/>
      <c r="BA643" s="190"/>
      <c r="BB643" s="190"/>
      <c r="BC643" s="190"/>
    </row>
    <row r="644" spans="26:55" x14ac:dyDescent="0.25">
      <c r="Z644" s="190"/>
      <c r="AA644" s="190"/>
      <c r="AB644" s="190"/>
      <c r="AC644" s="190"/>
      <c r="AD644" s="190"/>
      <c r="AE644" s="190"/>
      <c r="AF644" s="190"/>
      <c r="AG644" s="190"/>
      <c r="AH644" s="190"/>
      <c r="AI644" s="190"/>
      <c r="AJ644" s="190"/>
      <c r="AK644" s="190"/>
      <c r="AL644" s="190"/>
      <c r="AM644" s="190"/>
      <c r="AN644" s="190"/>
      <c r="AO644" s="190"/>
      <c r="AP644" s="190"/>
      <c r="AQ644" s="190"/>
      <c r="AR644" s="190"/>
      <c r="AS644" s="190"/>
      <c r="AT644" s="190"/>
      <c r="AU644" s="190"/>
      <c r="AV644" s="190"/>
      <c r="AW644" s="190"/>
      <c r="BA644" s="190"/>
      <c r="BB644" s="190"/>
      <c r="BC644" s="190"/>
    </row>
    <row r="645" spans="26:55" x14ac:dyDescent="0.25">
      <c r="Z645" s="190"/>
      <c r="AA645" s="190"/>
      <c r="AB645" s="190"/>
      <c r="AC645" s="190"/>
      <c r="AD645" s="190"/>
      <c r="AE645" s="190"/>
      <c r="AF645" s="190"/>
      <c r="AG645" s="190"/>
      <c r="AH645" s="190"/>
      <c r="AI645" s="190"/>
      <c r="AJ645" s="190"/>
      <c r="AK645" s="190"/>
      <c r="AL645" s="190"/>
      <c r="AM645" s="190"/>
      <c r="AN645" s="190"/>
      <c r="AO645" s="190"/>
      <c r="AP645" s="190"/>
      <c r="AQ645" s="190"/>
      <c r="AR645" s="190"/>
      <c r="AS645" s="190"/>
      <c r="AT645" s="190"/>
      <c r="AU645" s="190"/>
      <c r="AV645" s="190"/>
      <c r="AW645" s="190"/>
      <c r="BA645" s="190"/>
      <c r="BB645" s="190"/>
      <c r="BC645" s="190"/>
    </row>
    <row r="646" spans="26:55" x14ac:dyDescent="0.25">
      <c r="Z646" s="190"/>
      <c r="AA646" s="190"/>
      <c r="AB646" s="190"/>
      <c r="AC646" s="190"/>
      <c r="AD646" s="190"/>
      <c r="AE646" s="190"/>
      <c r="AF646" s="190"/>
      <c r="AG646" s="190"/>
      <c r="AH646" s="190"/>
      <c r="AI646" s="190"/>
      <c r="AJ646" s="190"/>
      <c r="AK646" s="190"/>
      <c r="AL646" s="190"/>
      <c r="AM646" s="190"/>
      <c r="AN646" s="190"/>
      <c r="AO646" s="190"/>
      <c r="AP646" s="190"/>
      <c r="AQ646" s="190"/>
      <c r="AR646" s="190"/>
      <c r="AS646" s="190"/>
      <c r="AT646" s="190"/>
      <c r="AU646" s="190"/>
      <c r="AV646" s="190"/>
      <c r="AW646" s="190"/>
      <c r="BA646" s="190"/>
      <c r="BB646" s="190"/>
      <c r="BC646" s="190"/>
    </row>
    <row r="647" spans="26:55" x14ac:dyDescent="0.25">
      <c r="Z647" s="190"/>
      <c r="AA647" s="190"/>
      <c r="AB647" s="190"/>
      <c r="AC647" s="190"/>
      <c r="AD647" s="190"/>
      <c r="AE647" s="190"/>
      <c r="AF647" s="190"/>
      <c r="AG647" s="190"/>
      <c r="AH647" s="190"/>
      <c r="AI647" s="190"/>
      <c r="AJ647" s="190"/>
      <c r="AK647" s="190"/>
      <c r="AL647" s="190"/>
      <c r="AM647" s="190"/>
      <c r="AN647" s="190"/>
      <c r="AO647" s="190"/>
      <c r="AP647" s="190"/>
      <c r="AQ647" s="190"/>
      <c r="AR647" s="190"/>
      <c r="AS647" s="190"/>
      <c r="AT647" s="190"/>
      <c r="AU647" s="190"/>
      <c r="AV647" s="190"/>
      <c r="AW647" s="190"/>
      <c r="BA647" s="190"/>
      <c r="BB647" s="190"/>
      <c r="BC647" s="190"/>
    </row>
    <row r="648" spans="26:55" x14ac:dyDescent="0.25">
      <c r="Z648" s="190"/>
      <c r="AA648" s="190"/>
      <c r="AB648" s="190"/>
      <c r="AC648" s="190"/>
      <c r="AD648" s="190"/>
      <c r="AE648" s="190"/>
      <c r="AF648" s="190"/>
      <c r="AG648" s="190"/>
      <c r="AH648" s="190"/>
      <c r="AI648" s="190"/>
      <c r="AJ648" s="190"/>
      <c r="AK648" s="190"/>
      <c r="AL648" s="190"/>
      <c r="AM648" s="190"/>
      <c r="AN648" s="190"/>
      <c r="AO648" s="190"/>
      <c r="AP648" s="190"/>
      <c r="AQ648" s="190"/>
      <c r="AR648" s="190"/>
      <c r="AS648" s="190"/>
      <c r="AT648" s="190"/>
      <c r="AU648" s="190"/>
      <c r="AV648" s="190"/>
      <c r="AW648" s="190"/>
      <c r="BA648" s="190"/>
      <c r="BB648" s="190"/>
      <c r="BC648" s="190"/>
    </row>
    <row r="649" spans="26:55" x14ac:dyDescent="0.25">
      <c r="Z649" s="186">
        <v>90</v>
      </c>
      <c r="AA649" s="188" t="e">
        <f>Rapportering!$D$3</f>
        <v>#N/A</v>
      </c>
      <c r="AB649" s="186">
        <v>2</v>
      </c>
      <c r="AC649" s="187" t="s">
        <v>28</v>
      </c>
      <c r="AD649" s="186" t="s">
        <v>28</v>
      </c>
      <c r="AE649" s="186">
        <v>0</v>
      </c>
      <c r="AF649" s="186" t="s">
        <v>88</v>
      </c>
      <c r="AG649" s="186" t="s">
        <v>27</v>
      </c>
      <c r="AH649" s="186">
        <v>0</v>
      </c>
      <c r="AI649" s="186">
        <v>0</v>
      </c>
      <c r="AJ649" s="186">
        <v>0</v>
      </c>
      <c r="AK649" s="186">
        <v>0</v>
      </c>
      <c r="AL649" s="186">
        <v>0</v>
      </c>
      <c r="AM649" s="186">
        <v>0</v>
      </c>
      <c r="AN649" s="186">
        <v>0</v>
      </c>
      <c r="AO649" s="186">
        <v>0</v>
      </c>
      <c r="AP649" s="186">
        <v>0</v>
      </c>
      <c r="AQ649" s="186">
        <v>0</v>
      </c>
      <c r="AR649" s="186">
        <v>0</v>
      </c>
      <c r="AS649" s="186">
        <v>0</v>
      </c>
      <c r="AT649" s="186">
        <v>0</v>
      </c>
      <c r="AU649" s="186">
        <v>0</v>
      </c>
      <c r="AV649" s="183" t="str">
        <f>IFERROR(INDEX(prosjekttema_og_tittel[tema inngår i prosjektsøknad],MATCH(AD649,prosjekttema_og_tittel[rowId - prosjekttema],0)),"")</f>
        <v/>
      </c>
      <c r="AW649" s="183" t="str">
        <f>IFERROR(INDEX(prosjekttema_og_tittel[prosjekttema inngår i prosjektsøknad som har fått innvilgede midler],MATCH(AD649,prosjekttema_og_tittel[rowId - prosjekttema],0)),"")</f>
        <v/>
      </c>
      <c r="AX649" s="200">
        <f>IFERROR(INDEX(Rapportering!E$9:E$63,MATCH('backend (Ikke rør)'!$AD649,Rapportering!$B$9:$B$63,0)),"")</f>
        <v>0</v>
      </c>
      <c r="AY649" s="200">
        <f>IFERROR(INDEX(Rapportering!F$9:F$63,MATCH('backend (Ikke rør)'!$AD649,Rapportering!$B$9:$B$63,0)),"")</f>
        <v>0</v>
      </c>
      <c r="AZ649" s="200">
        <f>IFERROR(INDEX(Rapportering!G$9:G$63,MATCH('backend (Ikke rør)'!$AD649,Rapportering!$B$9:$B$63,0)),"")</f>
        <v>0</v>
      </c>
      <c r="BA649" s="183">
        <f>IFERROR(INDEX(Rapportering!G$65:G$116,MATCH('backend (Ikke rør)'!$AD649,Rapportering!$B$65:$B$116,0)),"")</f>
        <v>0</v>
      </c>
      <c r="BB649" s="183">
        <f>IFERROR(INDEX(Rapportering!H$60:H$116,MATCH('backend (Ikke rør)'!$AD649,Rapportering!$B$60:$B$116,0)),"")</f>
        <v>0</v>
      </c>
      <c r="BC649" s="186" t="b">
        <v>1</v>
      </c>
    </row>
    <row r="650" spans="26:55" x14ac:dyDescent="0.25">
      <c r="Z650" s="186">
        <v>91</v>
      </c>
      <c r="AA650" s="188" t="e">
        <f>Rapportering!$D$3</f>
        <v>#N/A</v>
      </c>
      <c r="AB650" s="186">
        <v>3</v>
      </c>
      <c r="AC650" s="187" t="s">
        <v>251</v>
      </c>
      <c r="AD650" s="186" t="s">
        <v>251</v>
      </c>
      <c r="AE650" s="186">
        <v>0</v>
      </c>
      <c r="AF650" s="186" t="s">
        <v>88</v>
      </c>
      <c r="AG650" s="186" t="s">
        <v>27</v>
      </c>
      <c r="AH650" s="186" t="s">
        <v>251</v>
      </c>
      <c r="AI650" s="188" t="str">
        <f>Rapportering!C60</f>
        <v>(Ikke for kommuner)</v>
      </c>
      <c r="AJ650" s="186">
        <v>0</v>
      </c>
      <c r="AK650" s="186">
        <v>0</v>
      </c>
      <c r="AL650" s="186">
        <v>0</v>
      </c>
      <c r="AM650" s="186">
        <v>0</v>
      </c>
      <c r="AN650" s="185">
        <f>Rapportering!D74</f>
        <v>0</v>
      </c>
      <c r="AO650" s="185">
        <f>Rapportering!E74</f>
        <v>0</v>
      </c>
      <c r="AP650" s="185">
        <f>Rapportering!F74</f>
        <v>0</v>
      </c>
      <c r="AQ650" s="186">
        <v>0</v>
      </c>
      <c r="AR650" s="188">
        <f>Rapportering!D60</f>
        <v>0</v>
      </c>
      <c r="AS650" s="186">
        <v>0</v>
      </c>
      <c r="AT650" s="186">
        <v>0</v>
      </c>
      <c r="AU650" s="186">
        <v>0</v>
      </c>
      <c r="AV650" s="183" t="str">
        <f>IFERROR(INDEX(prosjekttema_og_tittel[tema inngår i prosjektsøknad],MATCH(AD650,prosjekttema_og_tittel[rowId - prosjekttema],0)),"")</f>
        <v/>
      </c>
      <c r="AW650" s="183" t="str">
        <f>IFERROR(INDEX(prosjekttema_og_tittel[prosjekttema inngår i prosjektsøknad som har fått innvilgede midler],MATCH(AD650,prosjekttema_og_tittel[rowId - prosjekttema],0)),"")</f>
        <v/>
      </c>
      <c r="AX650" s="200">
        <f>IFERROR(INDEX(Rapportering!E$9:E$63,MATCH('backend (Ikke rør)'!$AD650,Rapportering!$B$9:$B$63,0)),"")</f>
        <v>0</v>
      </c>
      <c r="AY650" s="200">
        <f>IFERROR(INDEX(Rapportering!F$9:F$63,MATCH('backend (Ikke rør)'!$AD650,Rapportering!$B$9:$B$63,0)),"")</f>
        <v>0</v>
      </c>
      <c r="AZ650" s="200">
        <f>IFERROR(INDEX(Rapportering!G$9:G$63,MATCH('backend (Ikke rør)'!$AD650,Rapportering!$B$9:$B$63,0)),"")</f>
        <v>0</v>
      </c>
      <c r="BA650" s="183" t="str">
        <f>IFERROR(INDEX(Rapportering!G$65:G$116,MATCH('backend (Ikke rør)'!$AD650,Rapportering!$B$65:$B$116,0)),"")</f>
        <v/>
      </c>
      <c r="BB650" s="183">
        <f>IFERROR(INDEX(Rapportering!H$60:H$116,MATCH('backend (Ikke rør)'!$AD650,Rapportering!$B$60:$B$116,0)),"")</f>
        <v>0</v>
      </c>
      <c r="BC650" s="186" t="b">
        <v>1</v>
      </c>
    </row>
    <row r="651" spans="26:55" x14ac:dyDescent="0.25">
      <c r="Z651" s="186">
        <v>92</v>
      </c>
      <c r="AA651" s="188" t="e">
        <f>Rapportering!$D$3</f>
        <v>#N/A</v>
      </c>
      <c r="AB651" s="186">
        <v>3</v>
      </c>
      <c r="AC651" s="187" t="s">
        <v>252</v>
      </c>
      <c r="AD651" s="186" t="s">
        <v>252</v>
      </c>
      <c r="AE651" s="186">
        <v>0</v>
      </c>
      <c r="AF651" s="186" t="s">
        <v>88</v>
      </c>
      <c r="AG651" s="186" t="s">
        <v>27</v>
      </c>
      <c r="AH651" s="186" t="s">
        <v>252</v>
      </c>
      <c r="AI651" s="188" t="str">
        <f>Rapportering!C61</f>
        <v>(Ikke for kommuner)</v>
      </c>
      <c r="AJ651" s="186">
        <v>0</v>
      </c>
      <c r="AK651" s="186">
        <v>0</v>
      </c>
      <c r="AL651" s="186">
        <v>0</v>
      </c>
      <c r="AM651" s="186">
        <v>0</v>
      </c>
      <c r="AN651" s="186">
        <v>0</v>
      </c>
      <c r="AO651" s="186">
        <v>0</v>
      </c>
      <c r="AP651" s="186">
        <v>0</v>
      </c>
      <c r="AQ651" s="186">
        <v>0</v>
      </c>
      <c r="AR651" s="188">
        <f>Rapportering!D61</f>
        <v>0</v>
      </c>
      <c r="AS651" s="186">
        <v>0</v>
      </c>
      <c r="AT651" s="186">
        <v>0</v>
      </c>
      <c r="AU651" s="186">
        <v>0</v>
      </c>
      <c r="AV651" s="183" t="str">
        <f>IFERROR(INDEX(prosjekttema_og_tittel[tema inngår i prosjektsøknad],MATCH(AD651,prosjekttema_og_tittel[rowId - prosjekttema],0)),"")</f>
        <v/>
      </c>
      <c r="AW651" s="183" t="str">
        <f>IFERROR(INDEX(prosjekttema_og_tittel[prosjekttema inngår i prosjektsøknad som har fått innvilgede midler],MATCH(AD651,prosjekttema_og_tittel[rowId - prosjekttema],0)),"")</f>
        <v/>
      </c>
      <c r="AX651" s="200">
        <f>IFERROR(INDEX(Rapportering!E$9:E$63,MATCH('backend (Ikke rør)'!$AD651,Rapportering!$B$9:$B$63,0)),"")</f>
        <v>0</v>
      </c>
      <c r="AY651" s="200">
        <f>IFERROR(INDEX(Rapportering!F$9:F$63,MATCH('backend (Ikke rør)'!$AD651,Rapportering!$B$9:$B$63,0)),"")</f>
        <v>0</v>
      </c>
      <c r="AZ651" s="200">
        <f>IFERROR(INDEX(Rapportering!G$9:G$63,MATCH('backend (Ikke rør)'!$AD651,Rapportering!$B$9:$B$63,0)),"")</f>
        <v>0</v>
      </c>
      <c r="BA651" s="183" t="str">
        <f>IFERROR(INDEX(Rapportering!G$65:G$116,MATCH('backend (Ikke rør)'!$AD651,Rapportering!$B$65:$B$116,0)),"")</f>
        <v/>
      </c>
      <c r="BB651" s="183">
        <f>IFERROR(INDEX(Rapportering!H$60:H$116,MATCH('backend (Ikke rør)'!$AD651,Rapportering!$B$60:$B$116,0)),"")</f>
        <v>0</v>
      </c>
      <c r="BC651" s="186" t="b">
        <v>1</v>
      </c>
    </row>
    <row r="652" spans="26:55" x14ac:dyDescent="0.25">
      <c r="Z652" s="186">
        <v>93</v>
      </c>
      <c r="AA652" s="188" t="e">
        <f>Rapportering!$D$3</f>
        <v>#N/A</v>
      </c>
      <c r="AB652" s="186">
        <v>3</v>
      </c>
      <c r="AC652" s="187" t="s">
        <v>253</v>
      </c>
      <c r="AD652" s="186" t="s">
        <v>253</v>
      </c>
      <c r="AE652" s="186">
        <v>0</v>
      </c>
      <c r="AF652" s="186" t="s">
        <v>88</v>
      </c>
      <c r="AG652" s="186" t="s">
        <v>27</v>
      </c>
      <c r="AH652" s="186" t="s">
        <v>253</v>
      </c>
      <c r="AI652" s="188" t="str">
        <f>Rapportering!C62</f>
        <v>(Ikke for kommuner)</v>
      </c>
      <c r="AJ652" s="186">
        <v>0</v>
      </c>
      <c r="AK652" s="186">
        <v>0</v>
      </c>
      <c r="AL652" s="186">
        <v>0</v>
      </c>
      <c r="AM652" s="186">
        <v>0</v>
      </c>
      <c r="AN652" s="186">
        <v>0</v>
      </c>
      <c r="AO652" s="186">
        <v>0</v>
      </c>
      <c r="AP652" s="186">
        <v>0</v>
      </c>
      <c r="AQ652" s="186">
        <v>0</v>
      </c>
      <c r="AR652" s="188">
        <f>Rapportering!D62</f>
        <v>0</v>
      </c>
      <c r="AS652" s="186">
        <v>0</v>
      </c>
      <c r="AT652" s="186">
        <v>0</v>
      </c>
      <c r="AU652" s="186">
        <v>0</v>
      </c>
      <c r="AV652" s="183" t="str">
        <f>IFERROR(INDEX(prosjekttema_og_tittel[tema inngår i prosjektsøknad],MATCH(AD652,prosjekttema_og_tittel[rowId - prosjekttema],0)),"")</f>
        <v/>
      </c>
      <c r="AW652" s="183" t="str">
        <f>IFERROR(INDEX(prosjekttema_og_tittel[prosjekttema inngår i prosjektsøknad som har fått innvilgede midler],MATCH(AD652,prosjekttema_og_tittel[rowId - prosjekttema],0)),"")</f>
        <v/>
      </c>
      <c r="AX652" s="200">
        <f>IFERROR(INDEX(Rapportering!E$9:E$63,MATCH('backend (Ikke rør)'!$AD652,Rapportering!$B$9:$B$63,0)),"")</f>
        <v>0</v>
      </c>
      <c r="AY652" s="200">
        <f>IFERROR(INDEX(Rapportering!F$9:F$63,MATCH('backend (Ikke rør)'!$AD652,Rapportering!$B$9:$B$63,0)),"")</f>
        <v>0</v>
      </c>
      <c r="AZ652" s="200">
        <f>IFERROR(INDEX(Rapportering!G$9:G$63,MATCH('backend (Ikke rør)'!$AD652,Rapportering!$B$9:$B$63,0)),"")</f>
        <v>0</v>
      </c>
      <c r="BA652" s="183" t="str">
        <f>IFERROR(INDEX(Rapportering!G$65:G$116,MATCH('backend (Ikke rør)'!$AD652,Rapportering!$B$65:$B$116,0)),"")</f>
        <v/>
      </c>
      <c r="BB652" s="183">
        <f>IFERROR(INDEX(Rapportering!H$60:H$116,MATCH('backend (Ikke rør)'!$AD652,Rapportering!$B$60:$B$116,0)),"")</f>
        <v>0</v>
      </c>
      <c r="BC652" s="186" t="b">
        <v>1</v>
      </c>
    </row>
    <row r="653" spans="26:55" x14ac:dyDescent="0.25">
      <c r="Z653" s="182"/>
      <c r="AA653" s="182"/>
      <c r="AB653" s="182"/>
      <c r="AC653" s="182"/>
      <c r="AD653" s="182"/>
      <c r="AE653" s="182"/>
      <c r="AF653" s="182"/>
      <c r="AG653" s="182"/>
      <c r="AH653" s="182"/>
      <c r="AI653" s="182"/>
      <c r="AJ653" s="182"/>
      <c r="AK653" s="182"/>
      <c r="AL653" s="182"/>
      <c r="AM653" s="182"/>
      <c r="AN653" s="182"/>
      <c r="AO653" s="182"/>
      <c r="AP653" s="182"/>
      <c r="AQ653" s="182"/>
      <c r="AR653" s="182"/>
      <c r="AS653" s="182"/>
      <c r="AT653" s="182"/>
      <c r="AU653" s="182"/>
    </row>
    <row r="654" spans="26:55" x14ac:dyDescent="0.25">
      <c r="Z654" s="182"/>
      <c r="AA654" s="182"/>
      <c r="AB654" s="182"/>
      <c r="AC654" s="182"/>
      <c r="AD654" s="182"/>
      <c r="AE654" s="182"/>
      <c r="AF654" s="182"/>
      <c r="AG654" s="182"/>
      <c r="AH654" s="182"/>
      <c r="AI654" s="182"/>
      <c r="AJ654" s="182"/>
      <c r="AK654" s="182"/>
      <c r="AL654" s="182"/>
      <c r="AM654" s="182"/>
      <c r="AN654" s="182"/>
      <c r="AO654" s="182"/>
      <c r="AP654" s="182"/>
      <c r="AQ654" s="182"/>
      <c r="AR654" s="182"/>
      <c r="AS654" s="182"/>
      <c r="AT654" s="182"/>
      <c r="AU654" s="182"/>
    </row>
    <row r="655" spans="26:55" x14ac:dyDescent="0.25">
      <c r="Z655" s="182"/>
      <c r="AA655" s="182"/>
      <c r="AB655" s="182"/>
      <c r="AC655" s="182"/>
      <c r="AD655" s="182"/>
      <c r="AE655" s="182"/>
      <c r="AF655" s="182"/>
      <c r="AG655" s="182"/>
      <c r="AH655" s="182"/>
      <c r="AI655" s="182"/>
      <c r="AJ655" s="182"/>
      <c r="AK655" s="182"/>
      <c r="AL655" s="182"/>
      <c r="AM655" s="182"/>
      <c r="AN655" s="182"/>
      <c r="AO655" s="182"/>
      <c r="AP655" s="182"/>
      <c r="AQ655" s="182"/>
      <c r="AR655" s="182"/>
      <c r="AS655" s="182"/>
      <c r="AT655" s="182"/>
      <c r="AU655" s="182"/>
    </row>
    <row r="656" spans="26:55" x14ac:dyDescent="0.25">
      <c r="Z656" s="182"/>
      <c r="AA656" s="182"/>
      <c r="AB656" s="182"/>
      <c r="AC656" s="182"/>
      <c r="AD656" s="182"/>
      <c r="AE656" s="182"/>
      <c r="AF656" s="182"/>
      <c r="AG656" s="182"/>
      <c r="AH656" s="182"/>
      <c r="AI656" s="182"/>
      <c r="AJ656" s="182"/>
      <c r="AK656" s="182"/>
      <c r="AL656" s="182"/>
      <c r="AM656" s="182"/>
      <c r="AN656" s="182"/>
      <c r="AO656" s="182"/>
      <c r="AP656" s="182"/>
      <c r="AQ656" s="182"/>
      <c r="AR656" s="182"/>
      <c r="AS656" s="182"/>
      <c r="AT656" s="182"/>
      <c r="AU656" s="182"/>
    </row>
    <row r="657" spans="26:47" x14ac:dyDescent="0.25">
      <c r="Z657" s="182"/>
      <c r="AA657" s="182"/>
      <c r="AB657" s="182"/>
      <c r="AC657" s="182"/>
      <c r="AD657" s="182"/>
      <c r="AE657" s="182"/>
      <c r="AF657" s="182"/>
      <c r="AG657" s="182"/>
      <c r="AH657" s="182"/>
      <c r="AI657" s="182"/>
      <c r="AJ657" s="182"/>
      <c r="AK657" s="182"/>
      <c r="AL657" s="182"/>
      <c r="AM657" s="182"/>
      <c r="AN657" s="182"/>
      <c r="AO657" s="182"/>
      <c r="AP657" s="182"/>
      <c r="AQ657" s="182"/>
      <c r="AR657" s="182"/>
      <c r="AS657" s="182"/>
      <c r="AT657" s="182"/>
      <c r="AU657" s="182"/>
    </row>
    <row r="658" spans="26:47" x14ac:dyDescent="0.25">
      <c r="Z658" s="182"/>
      <c r="AA658" s="182"/>
      <c r="AB658" s="182"/>
      <c r="AC658" s="182"/>
      <c r="AD658" s="182"/>
      <c r="AE658" s="182"/>
      <c r="AF658" s="182"/>
      <c r="AG658" s="182"/>
      <c r="AH658" s="182"/>
      <c r="AI658" s="182"/>
      <c r="AJ658" s="182"/>
      <c r="AK658" s="182"/>
      <c r="AL658" s="182"/>
      <c r="AM658" s="182"/>
      <c r="AN658" s="182"/>
      <c r="AO658" s="182"/>
      <c r="AP658" s="182"/>
      <c r="AQ658" s="182"/>
      <c r="AR658" s="182"/>
      <c r="AS658" s="182"/>
      <c r="AT658" s="182"/>
      <c r="AU658" s="182"/>
    </row>
    <row r="659" spans="26:47" x14ac:dyDescent="0.25">
      <c r="Z659" s="182"/>
      <c r="AA659" s="182"/>
      <c r="AB659" s="182"/>
      <c r="AC659" s="182"/>
      <c r="AD659" s="182"/>
      <c r="AE659" s="182"/>
      <c r="AF659" s="182"/>
      <c r="AG659" s="182"/>
      <c r="AH659" s="182"/>
      <c r="AI659" s="182"/>
      <c r="AJ659" s="182"/>
      <c r="AK659" s="182"/>
      <c r="AL659" s="182"/>
      <c r="AM659" s="182"/>
      <c r="AN659" s="182"/>
      <c r="AO659" s="182"/>
      <c r="AP659" s="182"/>
      <c r="AQ659" s="182"/>
      <c r="AR659" s="182"/>
      <c r="AS659" s="182"/>
      <c r="AT659" s="182"/>
      <c r="AU659" s="182"/>
    </row>
    <row r="660" spans="26:47" x14ac:dyDescent="0.25">
      <c r="Z660" s="182"/>
      <c r="AA660" s="182"/>
      <c r="AB660" s="182"/>
      <c r="AC660" s="182"/>
      <c r="AD660" s="182"/>
      <c r="AE660" s="182"/>
      <c r="AF660" s="182"/>
      <c r="AG660" s="182"/>
      <c r="AH660" s="182"/>
      <c r="AI660" s="182"/>
      <c r="AJ660" s="182"/>
      <c r="AK660" s="182"/>
      <c r="AL660" s="182"/>
      <c r="AM660" s="182"/>
      <c r="AN660" s="182"/>
      <c r="AO660" s="182"/>
      <c r="AP660" s="182"/>
      <c r="AQ660" s="182"/>
      <c r="AR660" s="182"/>
      <c r="AS660" s="182"/>
      <c r="AT660" s="182"/>
      <c r="AU660" s="182"/>
    </row>
    <row r="661" spans="26:47" x14ac:dyDescent="0.25">
      <c r="Z661" s="182"/>
      <c r="AA661" s="182"/>
      <c r="AB661" s="182"/>
      <c r="AC661" s="182"/>
      <c r="AD661" s="182"/>
      <c r="AE661" s="182"/>
      <c r="AF661" s="182"/>
      <c r="AG661" s="182"/>
      <c r="AH661" s="182"/>
      <c r="AI661" s="182"/>
      <c r="AJ661" s="182"/>
      <c r="AK661" s="182"/>
      <c r="AL661" s="182"/>
      <c r="AM661" s="182"/>
      <c r="AN661" s="182"/>
      <c r="AO661" s="182"/>
      <c r="AP661" s="182"/>
      <c r="AQ661" s="182"/>
      <c r="AR661" s="182"/>
      <c r="AS661" s="182"/>
      <c r="AT661" s="182"/>
      <c r="AU661" s="182"/>
    </row>
    <row r="662" spans="26:47" x14ac:dyDescent="0.25">
      <c r="Z662" s="182"/>
      <c r="AA662" s="182"/>
      <c r="AB662" s="182"/>
      <c r="AC662" s="182"/>
      <c r="AD662" s="182"/>
      <c r="AE662" s="182"/>
      <c r="AF662" s="182"/>
      <c r="AG662" s="182"/>
      <c r="AH662" s="182"/>
      <c r="AI662" s="182"/>
      <c r="AJ662" s="182"/>
      <c r="AK662" s="182"/>
      <c r="AL662" s="182"/>
      <c r="AM662" s="182"/>
      <c r="AN662" s="182"/>
      <c r="AO662" s="182"/>
      <c r="AP662" s="182"/>
      <c r="AQ662" s="182"/>
      <c r="AR662" s="182"/>
      <c r="AS662" s="182"/>
      <c r="AT662" s="182"/>
      <c r="AU662" s="182"/>
    </row>
    <row r="663" spans="26:47" x14ac:dyDescent="0.25">
      <c r="Z663" s="182"/>
      <c r="AA663" s="182"/>
      <c r="AB663" s="182"/>
      <c r="AC663" s="182"/>
      <c r="AD663" s="182"/>
      <c r="AE663" s="182"/>
      <c r="AF663" s="182"/>
      <c r="AG663" s="182"/>
      <c r="AH663" s="182"/>
      <c r="AI663" s="182"/>
      <c r="AJ663" s="182"/>
      <c r="AK663" s="182"/>
      <c r="AL663" s="182"/>
      <c r="AM663" s="182"/>
      <c r="AN663" s="182"/>
      <c r="AO663" s="182"/>
      <c r="AP663" s="182"/>
      <c r="AQ663" s="182"/>
      <c r="AR663" s="182"/>
      <c r="AS663" s="182"/>
      <c r="AT663" s="182"/>
      <c r="AU663" s="182"/>
    </row>
    <row r="664" spans="26:47" x14ac:dyDescent="0.25">
      <c r="Z664" s="182"/>
      <c r="AA664" s="182"/>
      <c r="AB664" s="182"/>
      <c r="AC664" s="182"/>
      <c r="AD664" s="182"/>
      <c r="AE664" s="182"/>
      <c r="AF664" s="182"/>
      <c r="AG664" s="182"/>
      <c r="AH664" s="182"/>
      <c r="AI664" s="182"/>
      <c r="AJ664" s="182"/>
      <c r="AK664" s="182"/>
      <c r="AL664" s="182"/>
      <c r="AM664" s="182"/>
      <c r="AN664" s="182"/>
      <c r="AO664" s="182"/>
      <c r="AP664" s="182"/>
      <c r="AQ664" s="182"/>
      <c r="AR664" s="182"/>
      <c r="AS664" s="182"/>
      <c r="AT664" s="182"/>
      <c r="AU664" s="182"/>
    </row>
    <row r="665" spans="26:47" x14ac:dyDescent="0.25">
      <c r="Z665" s="182"/>
      <c r="AA665" s="182"/>
      <c r="AB665" s="182"/>
      <c r="AC665" s="182"/>
      <c r="AD665" s="182"/>
      <c r="AE665" s="182"/>
      <c r="AF665" s="182"/>
      <c r="AG665" s="182"/>
      <c r="AH665" s="182"/>
      <c r="AI665" s="182"/>
      <c r="AJ665" s="182"/>
      <c r="AK665" s="182"/>
      <c r="AL665" s="182"/>
      <c r="AM665" s="182"/>
      <c r="AN665" s="182"/>
      <c r="AO665" s="182"/>
      <c r="AP665" s="182"/>
      <c r="AQ665" s="182"/>
      <c r="AR665" s="182"/>
      <c r="AS665" s="182"/>
      <c r="AT665" s="182"/>
      <c r="AU665" s="182"/>
    </row>
    <row r="666" spans="26:47" x14ac:dyDescent="0.25">
      <c r="Z666" s="182"/>
      <c r="AA666" s="182"/>
      <c r="AB666" s="182"/>
      <c r="AC666" s="182"/>
      <c r="AD666" s="182"/>
      <c r="AE666" s="182"/>
      <c r="AF666" s="182"/>
      <c r="AG666" s="182"/>
      <c r="AH666" s="182"/>
      <c r="AI666" s="182"/>
      <c r="AJ666" s="182"/>
      <c r="AK666" s="182"/>
      <c r="AL666" s="182"/>
      <c r="AM666" s="182"/>
      <c r="AN666" s="182"/>
      <c r="AO666" s="182"/>
      <c r="AP666" s="182"/>
      <c r="AQ666" s="182"/>
      <c r="AR666" s="182"/>
      <c r="AS666" s="182"/>
      <c r="AT666" s="182"/>
      <c r="AU666" s="182"/>
    </row>
    <row r="667" spans="26:47" x14ac:dyDescent="0.25">
      <c r="Z667" s="182"/>
      <c r="AA667" s="182"/>
      <c r="AB667" s="182"/>
      <c r="AC667" s="182"/>
      <c r="AD667" s="182"/>
      <c r="AE667" s="182"/>
      <c r="AF667" s="182"/>
      <c r="AG667" s="182"/>
      <c r="AH667" s="182"/>
      <c r="AI667" s="182"/>
      <c r="AJ667" s="182"/>
      <c r="AK667" s="182"/>
      <c r="AL667" s="182"/>
      <c r="AM667" s="182"/>
      <c r="AN667" s="182"/>
      <c r="AO667" s="182"/>
      <c r="AP667" s="182"/>
      <c r="AQ667" s="182"/>
      <c r="AR667" s="182"/>
      <c r="AS667" s="182"/>
      <c r="AT667" s="182"/>
      <c r="AU667" s="182"/>
    </row>
    <row r="668" spans="26:47" x14ac:dyDescent="0.25">
      <c r="Z668" s="182"/>
      <c r="AA668" s="182"/>
      <c r="AB668" s="182"/>
      <c r="AC668" s="182"/>
      <c r="AD668" s="182"/>
      <c r="AE668" s="182"/>
      <c r="AF668" s="182"/>
      <c r="AG668" s="182"/>
      <c r="AH668" s="182"/>
      <c r="AI668" s="182"/>
      <c r="AJ668" s="182"/>
      <c r="AK668" s="182"/>
      <c r="AL668" s="182"/>
      <c r="AM668" s="182"/>
      <c r="AN668" s="182"/>
      <c r="AO668" s="182"/>
      <c r="AP668" s="182"/>
      <c r="AQ668" s="182"/>
      <c r="AR668" s="182"/>
      <c r="AS668" s="182"/>
      <c r="AT668" s="182"/>
      <c r="AU668" s="182"/>
    </row>
    <row r="669" spans="26:47" x14ac:dyDescent="0.25">
      <c r="Z669" s="182"/>
      <c r="AA669" s="182"/>
      <c r="AB669" s="182"/>
      <c r="AC669" s="182"/>
      <c r="AD669" s="182"/>
      <c r="AE669" s="182"/>
      <c r="AF669" s="182"/>
      <c r="AG669" s="182"/>
      <c r="AH669" s="182"/>
      <c r="AI669" s="182"/>
      <c r="AJ669" s="182"/>
      <c r="AK669" s="182"/>
      <c r="AL669" s="182"/>
      <c r="AM669" s="182"/>
      <c r="AN669" s="182"/>
      <c r="AO669" s="182"/>
      <c r="AP669" s="182"/>
      <c r="AQ669" s="182"/>
      <c r="AR669" s="182"/>
      <c r="AS669" s="182"/>
      <c r="AT669" s="182"/>
      <c r="AU669" s="182"/>
    </row>
    <row r="670" spans="26:47" x14ac:dyDescent="0.25">
      <c r="Z670" s="182"/>
      <c r="AA670" s="182"/>
      <c r="AB670" s="182"/>
      <c r="AC670" s="182"/>
      <c r="AD670" s="182"/>
      <c r="AE670" s="182"/>
      <c r="AF670" s="182"/>
      <c r="AG670" s="182"/>
      <c r="AH670" s="182"/>
      <c r="AI670" s="182"/>
      <c r="AJ670" s="182"/>
      <c r="AK670" s="182"/>
      <c r="AL670" s="182"/>
      <c r="AM670" s="182"/>
      <c r="AN670" s="182"/>
      <c r="AO670" s="182"/>
      <c r="AP670" s="182"/>
      <c r="AQ670" s="182"/>
      <c r="AR670" s="182"/>
      <c r="AS670" s="182"/>
      <c r="AT670" s="182"/>
      <c r="AU670" s="182"/>
    </row>
    <row r="671" spans="26:47" x14ac:dyDescent="0.25">
      <c r="Z671" s="182"/>
      <c r="AA671" s="182"/>
      <c r="AB671" s="182"/>
      <c r="AC671" s="182"/>
      <c r="AD671" s="182"/>
      <c r="AE671" s="182"/>
      <c r="AF671" s="182"/>
      <c r="AG671" s="182"/>
      <c r="AH671" s="182"/>
      <c r="AI671" s="182"/>
      <c r="AJ671" s="182"/>
      <c r="AK671" s="182"/>
      <c r="AL671" s="182"/>
      <c r="AM671" s="182"/>
      <c r="AN671" s="182"/>
      <c r="AO671" s="182"/>
      <c r="AP671" s="182"/>
      <c r="AQ671" s="182"/>
      <c r="AR671" s="182"/>
      <c r="AS671" s="182"/>
      <c r="AT671" s="182"/>
      <c r="AU671" s="182"/>
    </row>
    <row r="672" spans="26:47" x14ac:dyDescent="0.25">
      <c r="Z672" s="182"/>
      <c r="AA672" s="182"/>
      <c r="AB672" s="182"/>
      <c r="AC672" s="182"/>
      <c r="AD672" s="182"/>
      <c r="AE672" s="182"/>
      <c r="AF672" s="182"/>
      <c r="AG672" s="182"/>
      <c r="AH672" s="182"/>
      <c r="AI672" s="182"/>
      <c r="AJ672" s="182"/>
      <c r="AK672" s="182"/>
      <c r="AL672" s="182"/>
      <c r="AM672" s="182"/>
      <c r="AN672" s="182"/>
      <c r="AO672" s="182"/>
      <c r="AP672" s="182"/>
      <c r="AQ672" s="182"/>
      <c r="AR672" s="182"/>
      <c r="AS672" s="182"/>
      <c r="AT672" s="182"/>
      <c r="AU672" s="182"/>
    </row>
    <row r="673" spans="26:47" x14ac:dyDescent="0.25">
      <c r="Z673" s="182"/>
      <c r="AA673" s="182"/>
      <c r="AB673" s="182"/>
      <c r="AC673" s="182"/>
      <c r="AD673" s="182"/>
      <c r="AE673" s="182"/>
      <c r="AF673" s="182"/>
      <c r="AG673" s="182"/>
      <c r="AH673" s="182"/>
      <c r="AI673" s="182"/>
      <c r="AJ673" s="182"/>
      <c r="AK673" s="182"/>
      <c r="AL673" s="182"/>
      <c r="AM673" s="182"/>
      <c r="AN673" s="182"/>
      <c r="AO673" s="182"/>
      <c r="AP673" s="182"/>
      <c r="AQ673" s="182"/>
      <c r="AR673" s="182"/>
      <c r="AS673" s="182"/>
      <c r="AT673" s="182"/>
      <c r="AU673" s="182"/>
    </row>
    <row r="674" spans="26:47" x14ac:dyDescent="0.25">
      <c r="Z674" s="182"/>
      <c r="AA674" s="182"/>
      <c r="AB674" s="182"/>
      <c r="AC674" s="182"/>
      <c r="AD674" s="182"/>
      <c r="AE674" s="182"/>
      <c r="AF674" s="182"/>
      <c r="AG674" s="182"/>
      <c r="AH674" s="182"/>
      <c r="AI674" s="182"/>
      <c r="AJ674" s="182"/>
      <c r="AK674" s="182"/>
      <c r="AL674" s="182"/>
      <c r="AM674" s="182"/>
      <c r="AN674" s="182"/>
      <c r="AO674" s="182"/>
      <c r="AP674" s="182"/>
      <c r="AQ674" s="182"/>
      <c r="AR674" s="182"/>
      <c r="AS674" s="182"/>
      <c r="AT674" s="182"/>
      <c r="AU674" s="182"/>
    </row>
    <row r="675" spans="26:47" x14ac:dyDescent="0.25">
      <c r="Z675" s="182"/>
      <c r="AA675" s="182"/>
      <c r="AB675" s="182"/>
      <c r="AC675" s="182"/>
      <c r="AD675" s="182"/>
      <c r="AE675" s="182"/>
      <c r="AF675" s="182"/>
      <c r="AG675" s="182"/>
      <c r="AH675" s="182"/>
      <c r="AI675" s="182"/>
      <c r="AJ675" s="182"/>
      <c r="AK675" s="182"/>
      <c r="AL675" s="182"/>
      <c r="AM675" s="182"/>
      <c r="AN675" s="182"/>
      <c r="AO675" s="182"/>
      <c r="AP675" s="182"/>
      <c r="AQ675" s="182"/>
      <c r="AR675" s="182"/>
      <c r="AS675" s="182"/>
      <c r="AT675" s="182"/>
      <c r="AU675" s="182"/>
    </row>
    <row r="676" spans="26:47" x14ac:dyDescent="0.25">
      <c r="Z676" s="182"/>
      <c r="AA676" s="182"/>
      <c r="AB676" s="182"/>
      <c r="AC676" s="182"/>
      <c r="AD676" s="182"/>
      <c r="AE676" s="182"/>
      <c r="AF676" s="182"/>
      <c r="AG676" s="182"/>
      <c r="AH676" s="182"/>
      <c r="AI676" s="182"/>
      <c r="AJ676" s="182"/>
      <c r="AK676" s="182"/>
      <c r="AL676" s="182"/>
      <c r="AM676" s="182"/>
      <c r="AN676" s="182"/>
      <c r="AO676" s="182"/>
      <c r="AP676" s="182"/>
      <c r="AQ676" s="182"/>
      <c r="AR676" s="182"/>
      <c r="AS676" s="182"/>
      <c r="AT676" s="182"/>
      <c r="AU676" s="182"/>
    </row>
    <row r="677" spans="26:47" x14ac:dyDescent="0.25">
      <c r="Z677" s="182"/>
      <c r="AA677" s="182"/>
      <c r="AB677" s="182"/>
      <c r="AC677" s="182"/>
      <c r="AD677" s="182"/>
      <c r="AE677" s="182"/>
      <c r="AF677" s="182"/>
      <c r="AG677" s="182"/>
      <c r="AH677" s="182"/>
      <c r="AI677" s="182"/>
      <c r="AJ677" s="182"/>
      <c r="AK677" s="182"/>
      <c r="AL677" s="182"/>
      <c r="AM677" s="182"/>
      <c r="AN677" s="182"/>
      <c r="AO677" s="182"/>
      <c r="AP677" s="182"/>
      <c r="AQ677" s="182"/>
      <c r="AR677" s="182"/>
      <c r="AS677" s="182"/>
      <c r="AT677" s="182"/>
      <c r="AU677" s="182"/>
    </row>
    <row r="678" spans="26:47" x14ac:dyDescent="0.25">
      <c r="Z678" s="182"/>
      <c r="AA678" s="182"/>
      <c r="AB678" s="182"/>
      <c r="AC678" s="182"/>
      <c r="AD678" s="182"/>
      <c r="AE678" s="182"/>
      <c r="AF678" s="182"/>
      <c r="AG678" s="182"/>
      <c r="AH678" s="182"/>
      <c r="AI678" s="182"/>
      <c r="AJ678" s="182"/>
      <c r="AK678" s="182"/>
      <c r="AL678" s="182"/>
      <c r="AM678" s="182"/>
      <c r="AN678" s="182"/>
      <c r="AO678" s="182"/>
      <c r="AP678" s="182"/>
      <c r="AQ678" s="182"/>
      <c r="AR678" s="182"/>
      <c r="AS678" s="182"/>
      <c r="AT678" s="182"/>
      <c r="AU678" s="182"/>
    </row>
    <row r="679" spans="26:47" x14ac:dyDescent="0.25">
      <c r="Z679" s="182"/>
      <c r="AA679" s="182"/>
      <c r="AB679" s="182"/>
      <c r="AC679" s="182"/>
      <c r="AD679" s="182"/>
      <c r="AE679" s="182"/>
      <c r="AF679" s="182"/>
      <c r="AG679" s="182"/>
      <c r="AH679" s="182"/>
      <c r="AI679" s="182"/>
      <c r="AJ679" s="182"/>
      <c r="AK679" s="182"/>
      <c r="AL679" s="182"/>
      <c r="AM679" s="182"/>
      <c r="AN679" s="182"/>
      <c r="AO679" s="182"/>
      <c r="AP679" s="182"/>
      <c r="AQ679" s="182"/>
      <c r="AR679" s="182"/>
      <c r="AS679" s="182"/>
      <c r="AT679" s="182"/>
      <c r="AU679" s="182"/>
    </row>
    <row r="680" spans="26:47" x14ac:dyDescent="0.25">
      <c r="Z680" s="182"/>
      <c r="AA680" s="182"/>
      <c r="AB680" s="182"/>
      <c r="AC680" s="182"/>
      <c r="AD680" s="182"/>
      <c r="AE680" s="182"/>
      <c r="AF680" s="182"/>
      <c r="AG680" s="182"/>
      <c r="AH680" s="182"/>
      <c r="AI680" s="182"/>
      <c r="AJ680" s="182"/>
      <c r="AK680" s="182"/>
      <c r="AL680" s="182"/>
      <c r="AM680" s="182"/>
      <c r="AN680" s="182"/>
      <c r="AO680" s="182"/>
      <c r="AP680" s="182"/>
      <c r="AQ680" s="182"/>
      <c r="AR680" s="182"/>
      <c r="AS680" s="182"/>
      <c r="AT680" s="182"/>
      <c r="AU680" s="182"/>
    </row>
    <row r="681" spans="26:47" x14ac:dyDescent="0.25">
      <c r="Z681" s="182"/>
      <c r="AA681" s="182"/>
      <c r="AB681" s="182"/>
      <c r="AC681" s="182"/>
      <c r="AD681" s="182"/>
      <c r="AE681" s="182"/>
      <c r="AF681" s="182"/>
      <c r="AG681" s="182"/>
      <c r="AH681" s="182"/>
      <c r="AI681" s="182"/>
      <c r="AJ681" s="182"/>
      <c r="AK681" s="182"/>
      <c r="AL681" s="182"/>
      <c r="AM681" s="182"/>
      <c r="AN681" s="182"/>
      <c r="AO681" s="182"/>
      <c r="AP681" s="182"/>
      <c r="AQ681" s="182"/>
      <c r="AR681" s="182"/>
      <c r="AS681" s="182"/>
      <c r="AT681" s="182"/>
      <c r="AU681" s="182"/>
    </row>
    <row r="682" spans="26:47" x14ac:dyDescent="0.25">
      <c r="Z682" s="182"/>
      <c r="AA682" s="182"/>
      <c r="AB682" s="182"/>
      <c r="AC682" s="182"/>
      <c r="AD682" s="182"/>
      <c r="AE682" s="182"/>
      <c r="AF682" s="182"/>
      <c r="AG682" s="182"/>
      <c r="AH682" s="182"/>
      <c r="AI682" s="182"/>
      <c r="AJ682" s="182"/>
      <c r="AK682" s="182"/>
      <c r="AL682" s="182"/>
      <c r="AM682" s="182"/>
      <c r="AN682" s="182"/>
      <c r="AO682" s="182"/>
      <c r="AP682" s="182"/>
      <c r="AQ682" s="182"/>
      <c r="AR682" s="182"/>
      <c r="AS682" s="182"/>
      <c r="AT682" s="182"/>
      <c r="AU682" s="182"/>
    </row>
    <row r="683" spans="26:47" x14ac:dyDescent="0.25">
      <c r="Z683" s="182"/>
      <c r="AA683" s="182"/>
      <c r="AB683" s="182"/>
      <c r="AC683" s="182"/>
      <c r="AD683" s="182"/>
      <c r="AE683" s="182"/>
      <c r="AF683" s="182"/>
      <c r="AG683" s="182"/>
      <c r="AH683" s="182"/>
      <c r="AI683" s="182"/>
      <c r="AJ683" s="182"/>
      <c r="AK683" s="182"/>
      <c r="AL683" s="182"/>
      <c r="AM683" s="182"/>
      <c r="AN683" s="182"/>
      <c r="AO683" s="182"/>
      <c r="AP683" s="182"/>
      <c r="AQ683" s="182"/>
      <c r="AR683" s="182"/>
      <c r="AS683" s="182"/>
      <c r="AT683" s="182"/>
      <c r="AU683" s="182"/>
    </row>
    <row r="684" spans="26:47" x14ac:dyDescent="0.25">
      <c r="Z684" s="182"/>
      <c r="AA684" s="182"/>
      <c r="AB684" s="182"/>
      <c r="AC684" s="182"/>
      <c r="AD684" s="182"/>
      <c r="AE684" s="182"/>
      <c r="AF684" s="182"/>
      <c r="AG684" s="182"/>
      <c r="AH684" s="182"/>
      <c r="AI684" s="182"/>
      <c r="AJ684" s="182"/>
      <c r="AK684" s="182"/>
      <c r="AL684" s="182"/>
      <c r="AM684" s="182"/>
      <c r="AN684" s="182"/>
      <c r="AO684" s="182"/>
      <c r="AP684" s="182"/>
      <c r="AQ684" s="182"/>
      <c r="AR684" s="182"/>
      <c r="AS684" s="182"/>
      <c r="AT684" s="182"/>
      <c r="AU684" s="182"/>
    </row>
    <row r="685" spans="26:47" x14ac:dyDescent="0.25">
      <c r="Z685" s="182"/>
      <c r="AA685" s="182"/>
      <c r="AB685" s="182"/>
      <c r="AC685" s="182"/>
      <c r="AD685" s="182"/>
      <c r="AE685" s="182"/>
      <c r="AF685" s="182"/>
      <c r="AG685" s="182"/>
      <c r="AH685" s="182"/>
      <c r="AI685" s="182"/>
      <c r="AJ685" s="182"/>
      <c r="AK685" s="182"/>
      <c r="AL685" s="182"/>
      <c r="AM685" s="182"/>
      <c r="AN685" s="182"/>
      <c r="AO685" s="182"/>
      <c r="AP685" s="182"/>
      <c r="AQ685" s="182"/>
      <c r="AR685" s="182"/>
      <c r="AS685" s="182"/>
      <c r="AT685" s="182"/>
      <c r="AU685" s="182"/>
    </row>
    <row r="686" spans="26:47" x14ac:dyDescent="0.25">
      <c r="Z686" s="182"/>
      <c r="AA686" s="182"/>
      <c r="AB686" s="182"/>
      <c r="AC686" s="182"/>
      <c r="AD686" s="182"/>
      <c r="AE686" s="182"/>
      <c r="AF686" s="182"/>
      <c r="AG686" s="182"/>
      <c r="AH686" s="182"/>
      <c r="AI686" s="182"/>
      <c r="AJ686" s="182"/>
      <c r="AK686" s="182"/>
      <c r="AL686" s="182"/>
      <c r="AM686" s="182"/>
      <c r="AN686" s="182"/>
      <c r="AO686" s="182"/>
      <c r="AP686" s="182"/>
      <c r="AQ686" s="182"/>
      <c r="AR686" s="182"/>
      <c r="AS686" s="182"/>
      <c r="AT686" s="182"/>
      <c r="AU686" s="182"/>
    </row>
    <row r="687" spans="26:47" x14ac:dyDescent="0.25">
      <c r="Z687" s="182"/>
      <c r="AA687" s="182"/>
      <c r="AB687" s="182"/>
      <c r="AC687" s="182"/>
      <c r="AD687" s="182"/>
      <c r="AE687" s="182"/>
      <c r="AF687" s="182"/>
      <c r="AG687" s="182"/>
      <c r="AH687" s="182"/>
      <c r="AI687" s="182"/>
      <c r="AJ687" s="182"/>
      <c r="AK687" s="182"/>
      <c r="AL687" s="182"/>
      <c r="AM687" s="182"/>
      <c r="AN687" s="182"/>
      <c r="AO687" s="182"/>
      <c r="AP687" s="182"/>
      <c r="AQ687" s="182"/>
      <c r="AR687" s="182"/>
      <c r="AS687" s="182"/>
      <c r="AT687" s="182"/>
      <c r="AU687" s="182"/>
    </row>
    <row r="688" spans="26:47" x14ac:dyDescent="0.25">
      <c r="Z688" s="182"/>
      <c r="AA688" s="182"/>
      <c r="AB688" s="182"/>
      <c r="AC688" s="182"/>
      <c r="AD688" s="182"/>
      <c r="AE688" s="182"/>
      <c r="AF688" s="182"/>
      <c r="AG688" s="182"/>
      <c r="AH688" s="182"/>
      <c r="AI688" s="182"/>
      <c r="AJ688" s="182"/>
      <c r="AK688" s="182"/>
      <c r="AL688" s="182"/>
      <c r="AM688" s="182"/>
      <c r="AN688" s="182"/>
      <c r="AO688" s="182"/>
      <c r="AP688" s="182"/>
      <c r="AQ688" s="182"/>
      <c r="AR688" s="182"/>
      <c r="AS688" s="182"/>
      <c r="AT688" s="182"/>
      <c r="AU688" s="182"/>
    </row>
    <row r="689" spans="26:47" x14ac:dyDescent="0.25">
      <c r="Z689" s="182"/>
      <c r="AA689" s="182"/>
      <c r="AB689" s="182"/>
      <c r="AC689" s="182"/>
      <c r="AD689" s="182"/>
      <c r="AE689" s="182"/>
      <c r="AF689" s="182"/>
      <c r="AG689" s="182"/>
      <c r="AH689" s="182"/>
      <c r="AI689" s="182"/>
      <c r="AJ689" s="182"/>
      <c r="AK689" s="182"/>
      <c r="AL689" s="182"/>
      <c r="AM689" s="182"/>
      <c r="AN689" s="182"/>
      <c r="AO689" s="182"/>
      <c r="AP689" s="182"/>
      <c r="AQ689" s="182"/>
      <c r="AR689" s="182"/>
      <c r="AS689" s="182"/>
      <c r="AT689" s="182"/>
      <c r="AU689" s="182"/>
    </row>
    <row r="690" spans="26:47" x14ac:dyDescent="0.25">
      <c r="Z690" s="182"/>
      <c r="AA690" s="182"/>
      <c r="AB690" s="182"/>
      <c r="AC690" s="182"/>
      <c r="AD690" s="182"/>
      <c r="AE690" s="182"/>
      <c r="AF690" s="182"/>
      <c r="AG690" s="182"/>
      <c r="AH690" s="182"/>
      <c r="AI690" s="182"/>
      <c r="AJ690" s="182"/>
      <c r="AK690" s="182"/>
      <c r="AL690" s="182"/>
      <c r="AM690" s="182"/>
      <c r="AN690" s="182"/>
      <c r="AO690" s="182"/>
      <c r="AP690" s="182"/>
      <c r="AQ690" s="182"/>
      <c r="AR690" s="182"/>
      <c r="AS690" s="182"/>
      <c r="AT690" s="182"/>
      <c r="AU690" s="182"/>
    </row>
    <row r="691" spans="26:47" x14ac:dyDescent="0.25">
      <c r="Z691" s="182"/>
      <c r="AA691" s="182"/>
      <c r="AB691" s="182"/>
      <c r="AC691" s="182"/>
      <c r="AD691" s="182"/>
      <c r="AE691" s="182"/>
      <c r="AF691" s="182"/>
      <c r="AG691" s="182"/>
      <c r="AH691" s="182"/>
      <c r="AI691" s="182"/>
      <c r="AJ691" s="182"/>
      <c r="AK691" s="182"/>
      <c r="AL691" s="182"/>
      <c r="AM691" s="182"/>
      <c r="AN691" s="182"/>
      <c r="AO691" s="182"/>
      <c r="AP691" s="182"/>
      <c r="AQ691" s="182"/>
      <c r="AR691" s="182"/>
      <c r="AS691" s="182"/>
      <c r="AT691" s="182"/>
      <c r="AU691" s="182"/>
    </row>
    <row r="692" spans="26:47" x14ac:dyDescent="0.25">
      <c r="Z692" s="182"/>
      <c r="AA692" s="182"/>
      <c r="AB692" s="182"/>
      <c r="AC692" s="182"/>
      <c r="AD692" s="182"/>
      <c r="AE692" s="182"/>
      <c r="AF692" s="182"/>
      <c r="AG692" s="182"/>
      <c r="AH692" s="182"/>
      <c r="AI692" s="182"/>
      <c r="AJ692" s="182"/>
      <c r="AK692" s="182"/>
      <c r="AL692" s="182"/>
      <c r="AM692" s="182"/>
      <c r="AN692" s="182"/>
      <c r="AO692" s="182"/>
      <c r="AP692" s="182"/>
      <c r="AQ692" s="182"/>
      <c r="AR692" s="182"/>
      <c r="AS692" s="182"/>
      <c r="AT692" s="182"/>
      <c r="AU692" s="182"/>
    </row>
    <row r="693" spans="26:47" x14ac:dyDescent="0.25">
      <c r="Z693" s="182"/>
      <c r="AA693" s="182"/>
      <c r="AB693" s="182"/>
      <c r="AC693" s="182"/>
      <c r="AD693" s="182"/>
      <c r="AE693" s="182"/>
      <c r="AF693" s="182"/>
      <c r="AG693" s="182"/>
      <c r="AH693" s="182"/>
      <c r="AI693" s="182"/>
      <c r="AJ693" s="182"/>
      <c r="AK693" s="182"/>
      <c r="AL693" s="182"/>
      <c r="AM693" s="182"/>
      <c r="AN693" s="182"/>
      <c r="AO693" s="182"/>
      <c r="AP693" s="182"/>
      <c r="AQ693" s="182"/>
      <c r="AR693" s="182"/>
      <c r="AS693" s="182"/>
      <c r="AT693" s="182"/>
      <c r="AU693" s="182"/>
    </row>
    <row r="694" spans="26:47" x14ac:dyDescent="0.25">
      <c r="Z694" s="182"/>
      <c r="AA694" s="182"/>
      <c r="AB694" s="182"/>
      <c r="AC694" s="182"/>
      <c r="AD694" s="182"/>
      <c r="AE694" s="182"/>
      <c r="AF694" s="182"/>
      <c r="AG694" s="182"/>
      <c r="AH694" s="182"/>
      <c r="AI694" s="182"/>
      <c r="AJ694" s="182"/>
      <c r="AK694" s="182"/>
      <c r="AL694" s="182"/>
      <c r="AM694" s="182"/>
      <c r="AN694" s="182"/>
      <c r="AO694" s="182"/>
      <c r="AP694" s="182"/>
      <c r="AQ694" s="182"/>
      <c r="AR694" s="182"/>
      <c r="AS694" s="182"/>
      <c r="AT694" s="182"/>
      <c r="AU694" s="182"/>
    </row>
    <row r="695" spans="26:47" x14ac:dyDescent="0.25">
      <c r="Z695" s="182"/>
      <c r="AA695" s="182"/>
      <c r="AB695" s="182"/>
      <c r="AC695" s="182"/>
      <c r="AD695" s="182"/>
      <c r="AE695" s="182"/>
      <c r="AF695" s="182"/>
      <c r="AG695" s="182"/>
      <c r="AH695" s="182"/>
      <c r="AI695" s="182"/>
      <c r="AJ695" s="182"/>
      <c r="AK695" s="182"/>
      <c r="AL695" s="182"/>
      <c r="AM695" s="182"/>
      <c r="AN695" s="182"/>
      <c r="AO695" s="182"/>
      <c r="AP695" s="182"/>
      <c r="AQ695" s="182"/>
      <c r="AR695" s="182"/>
      <c r="AS695" s="182"/>
      <c r="AT695" s="182"/>
      <c r="AU695" s="182"/>
    </row>
    <row r="696" spans="26:47" x14ac:dyDescent="0.25">
      <c r="Z696" s="182"/>
      <c r="AA696" s="182"/>
      <c r="AB696" s="182"/>
      <c r="AC696" s="182"/>
      <c r="AD696" s="182"/>
      <c r="AE696" s="182"/>
      <c r="AF696" s="182"/>
      <c r="AG696" s="182"/>
      <c r="AH696" s="182"/>
      <c r="AI696" s="182"/>
      <c r="AJ696" s="182"/>
      <c r="AK696" s="182"/>
      <c r="AL696" s="182"/>
      <c r="AM696" s="182"/>
      <c r="AN696" s="182"/>
      <c r="AO696" s="182"/>
      <c r="AP696" s="182"/>
      <c r="AQ696" s="182"/>
      <c r="AR696" s="182"/>
      <c r="AS696" s="182"/>
      <c r="AT696" s="182"/>
      <c r="AU696" s="182"/>
    </row>
    <row r="697" spans="26:47" x14ac:dyDescent="0.25">
      <c r="Z697" s="182"/>
      <c r="AA697" s="182"/>
      <c r="AB697" s="182"/>
      <c r="AC697" s="182"/>
      <c r="AD697" s="182"/>
      <c r="AE697" s="182"/>
      <c r="AF697" s="182"/>
      <c r="AG697" s="182"/>
      <c r="AH697" s="182"/>
      <c r="AI697" s="182"/>
      <c r="AJ697" s="182"/>
      <c r="AK697" s="182"/>
      <c r="AL697" s="182"/>
      <c r="AM697" s="182"/>
      <c r="AN697" s="182"/>
      <c r="AO697" s="182"/>
      <c r="AP697" s="182"/>
      <c r="AQ697" s="182"/>
      <c r="AR697" s="182"/>
      <c r="AS697" s="182"/>
      <c r="AT697" s="182"/>
      <c r="AU697" s="182"/>
    </row>
    <row r="698" spans="26:47" x14ac:dyDescent="0.25">
      <c r="Z698" s="182"/>
      <c r="AA698" s="182"/>
      <c r="AB698" s="182"/>
      <c r="AC698" s="182"/>
      <c r="AD698" s="182"/>
      <c r="AE698" s="182"/>
      <c r="AF698" s="182"/>
      <c r="AG698" s="182"/>
      <c r="AH698" s="182"/>
      <c r="AI698" s="182"/>
      <c r="AJ698" s="182"/>
      <c r="AK698" s="182"/>
      <c r="AL698" s="182"/>
      <c r="AM698" s="182"/>
      <c r="AN698" s="182"/>
      <c r="AO698" s="182"/>
      <c r="AP698" s="182"/>
      <c r="AQ698" s="182"/>
      <c r="AR698" s="182"/>
      <c r="AS698" s="182"/>
      <c r="AT698" s="182"/>
      <c r="AU698" s="182"/>
    </row>
    <row r="699" spans="26:47" x14ac:dyDescent="0.25">
      <c r="Z699" s="182"/>
      <c r="AA699" s="182"/>
      <c r="AB699" s="182"/>
      <c r="AC699" s="182"/>
      <c r="AD699" s="182"/>
      <c r="AE699" s="182"/>
      <c r="AF699" s="182"/>
      <c r="AG699" s="182"/>
      <c r="AH699" s="182"/>
      <c r="AI699" s="182"/>
      <c r="AJ699" s="182"/>
      <c r="AK699" s="182"/>
      <c r="AL699" s="182"/>
      <c r="AM699" s="182"/>
      <c r="AN699" s="182"/>
      <c r="AO699" s="182"/>
      <c r="AP699" s="182"/>
      <c r="AQ699" s="182"/>
      <c r="AR699" s="182"/>
      <c r="AS699" s="182"/>
      <c r="AT699" s="182"/>
      <c r="AU699" s="182"/>
    </row>
    <row r="700" spans="26:47" x14ac:dyDescent="0.25">
      <c r="Z700" s="182"/>
      <c r="AA700" s="182"/>
      <c r="AB700" s="182"/>
      <c r="AC700" s="182"/>
      <c r="AD700" s="182"/>
      <c r="AE700" s="182"/>
      <c r="AF700" s="182"/>
      <c r="AG700" s="182"/>
      <c r="AH700" s="182"/>
      <c r="AI700" s="182"/>
      <c r="AJ700" s="182"/>
      <c r="AK700" s="182"/>
      <c r="AL700" s="182"/>
      <c r="AM700" s="182"/>
      <c r="AN700" s="182"/>
      <c r="AO700" s="182"/>
      <c r="AP700" s="182"/>
      <c r="AQ700" s="182"/>
      <c r="AR700" s="182"/>
      <c r="AS700" s="182"/>
      <c r="AT700" s="182"/>
      <c r="AU700" s="182"/>
    </row>
    <row r="701" spans="26:47" x14ac:dyDescent="0.25">
      <c r="Z701" s="182"/>
      <c r="AA701" s="182"/>
      <c r="AB701" s="182"/>
      <c r="AC701" s="182"/>
      <c r="AD701" s="182"/>
      <c r="AE701" s="182"/>
      <c r="AF701" s="182"/>
      <c r="AG701" s="182"/>
      <c r="AH701" s="182"/>
      <c r="AI701" s="182"/>
      <c r="AJ701" s="182"/>
      <c r="AK701" s="182"/>
      <c r="AL701" s="182"/>
      <c r="AM701" s="182"/>
      <c r="AN701" s="182"/>
      <c r="AO701" s="182"/>
      <c r="AP701" s="182"/>
      <c r="AQ701" s="182"/>
      <c r="AR701" s="182"/>
      <c r="AS701" s="182"/>
      <c r="AT701" s="182"/>
      <c r="AU701" s="182"/>
    </row>
    <row r="702" spans="26:47" x14ac:dyDescent="0.25">
      <c r="Z702" s="182"/>
      <c r="AA702" s="182"/>
      <c r="AB702" s="182"/>
      <c r="AC702" s="182"/>
      <c r="AD702" s="182"/>
      <c r="AE702" s="182"/>
      <c r="AF702" s="182"/>
      <c r="AG702" s="182"/>
      <c r="AH702" s="182"/>
      <c r="AI702" s="182"/>
      <c r="AJ702" s="182"/>
      <c r="AK702" s="182"/>
      <c r="AL702" s="182"/>
      <c r="AM702" s="182"/>
      <c r="AN702" s="182"/>
      <c r="AO702" s="182"/>
      <c r="AP702" s="182"/>
      <c r="AQ702" s="182"/>
      <c r="AR702" s="182"/>
      <c r="AS702" s="182"/>
      <c r="AT702" s="182"/>
      <c r="AU702" s="182"/>
    </row>
    <row r="703" spans="26:47" x14ac:dyDescent="0.25">
      <c r="Z703" s="182"/>
      <c r="AA703" s="182"/>
      <c r="AB703" s="182"/>
      <c r="AC703" s="182"/>
      <c r="AD703" s="182"/>
      <c r="AE703" s="182"/>
      <c r="AF703" s="182"/>
      <c r="AG703" s="182"/>
      <c r="AH703" s="182"/>
      <c r="AI703" s="182"/>
      <c r="AJ703" s="182"/>
      <c r="AK703" s="182"/>
      <c r="AL703" s="182"/>
      <c r="AM703" s="182"/>
      <c r="AN703" s="182"/>
      <c r="AO703" s="182"/>
      <c r="AP703" s="182"/>
      <c r="AQ703" s="182"/>
      <c r="AR703" s="182"/>
      <c r="AS703" s="182"/>
      <c r="AT703" s="182"/>
      <c r="AU703" s="182"/>
    </row>
    <row r="704" spans="26:47" x14ac:dyDescent="0.25">
      <c r="Z704" s="182"/>
      <c r="AA704" s="182"/>
      <c r="AB704" s="182"/>
      <c r="AC704" s="182"/>
      <c r="AD704" s="182"/>
      <c r="AE704" s="182"/>
      <c r="AF704" s="182"/>
      <c r="AG704" s="182"/>
      <c r="AH704" s="182"/>
      <c r="AI704" s="182"/>
      <c r="AJ704" s="182"/>
      <c r="AK704" s="182"/>
      <c r="AL704" s="182"/>
      <c r="AM704" s="182"/>
      <c r="AN704" s="182"/>
      <c r="AO704" s="182"/>
      <c r="AP704" s="182"/>
      <c r="AQ704" s="182"/>
      <c r="AR704" s="182"/>
      <c r="AS704" s="182"/>
      <c r="AT704" s="182"/>
      <c r="AU704" s="182"/>
    </row>
    <row r="705" spans="26:47" x14ac:dyDescent="0.25">
      <c r="Z705" s="182"/>
      <c r="AA705" s="182"/>
      <c r="AB705" s="182"/>
      <c r="AC705" s="182"/>
      <c r="AD705" s="182"/>
      <c r="AE705" s="182"/>
      <c r="AF705" s="182"/>
      <c r="AG705" s="182"/>
      <c r="AH705" s="182"/>
      <c r="AI705" s="182"/>
      <c r="AJ705" s="182"/>
      <c r="AK705" s="182"/>
      <c r="AL705" s="182"/>
      <c r="AM705" s="182"/>
      <c r="AN705" s="182"/>
      <c r="AO705" s="182"/>
      <c r="AP705" s="182"/>
      <c r="AQ705" s="182"/>
      <c r="AR705" s="182"/>
      <c r="AS705" s="182"/>
      <c r="AT705" s="182"/>
      <c r="AU705" s="182"/>
    </row>
    <row r="706" spans="26:47" x14ac:dyDescent="0.25">
      <c r="Z706" s="182"/>
      <c r="AA706" s="182"/>
      <c r="AB706" s="182"/>
      <c r="AC706" s="182"/>
      <c r="AD706" s="182"/>
      <c r="AE706" s="182"/>
      <c r="AF706" s="182"/>
      <c r="AG706" s="182"/>
      <c r="AH706" s="182"/>
      <c r="AI706" s="182"/>
      <c r="AJ706" s="182"/>
      <c r="AK706" s="182"/>
      <c r="AL706" s="182"/>
      <c r="AM706" s="182"/>
      <c r="AN706" s="182"/>
      <c r="AO706" s="182"/>
      <c r="AP706" s="182"/>
      <c r="AQ706" s="182"/>
      <c r="AR706" s="182"/>
      <c r="AS706" s="182"/>
      <c r="AT706" s="182"/>
      <c r="AU706" s="182"/>
    </row>
    <row r="707" spans="26:47" x14ac:dyDescent="0.25">
      <c r="Z707" s="182"/>
      <c r="AA707" s="182"/>
      <c r="AB707" s="182"/>
      <c r="AC707" s="182"/>
      <c r="AD707" s="182"/>
      <c r="AE707" s="182"/>
      <c r="AF707" s="182"/>
      <c r="AG707" s="182"/>
      <c r="AH707" s="182"/>
      <c r="AI707" s="182"/>
      <c r="AJ707" s="182"/>
      <c r="AK707" s="182"/>
      <c r="AL707" s="182"/>
      <c r="AM707" s="182"/>
      <c r="AN707" s="182"/>
      <c r="AO707" s="182"/>
      <c r="AP707" s="182"/>
      <c r="AQ707" s="182"/>
      <c r="AR707" s="182"/>
      <c r="AS707" s="182"/>
      <c r="AT707" s="182"/>
      <c r="AU707" s="182"/>
    </row>
    <row r="708" spans="26:47" x14ac:dyDescent="0.25">
      <c r="Z708" s="182"/>
      <c r="AA708" s="182"/>
      <c r="AB708" s="182"/>
      <c r="AC708" s="182"/>
      <c r="AD708" s="182"/>
      <c r="AE708" s="182"/>
      <c r="AF708" s="182"/>
      <c r="AG708" s="182"/>
      <c r="AH708" s="182"/>
      <c r="AI708" s="182"/>
      <c r="AJ708" s="182"/>
      <c r="AK708" s="182"/>
      <c r="AL708" s="182"/>
      <c r="AM708" s="182"/>
      <c r="AN708" s="182"/>
      <c r="AO708" s="182"/>
      <c r="AP708" s="182"/>
      <c r="AQ708" s="182"/>
      <c r="AR708" s="182"/>
      <c r="AS708" s="182"/>
      <c r="AT708" s="182"/>
      <c r="AU708" s="182"/>
    </row>
    <row r="709" spans="26:47" x14ac:dyDescent="0.25">
      <c r="Z709" s="182"/>
      <c r="AA709" s="182"/>
      <c r="AB709" s="182"/>
      <c r="AC709" s="182"/>
      <c r="AD709" s="182"/>
      <c r="AE709" s="182"/>
      <c r="AF709" s="182"/>
      <c r="AG709" s="182"/>
      <c r="AH709" s="182"/>
      <c r="AI709" s="182"/>
      <c r="AJ709" s="182"/>
      <c r="AK709" s="182"/>
      <c r="AL709" s="182"/>
      <c r="AM709" s="182"/>
      <c r="AN709" s="182"/>
      <c r="AO709" s="182"/>
      <c r="AP709" s="182"/>
      <c r="AQ709" s="182"/>
      <c r="AR709" s="182"/>
      <c r="AS709" s="182"/>
      <c r="AT709" s="182"/>
      <c r="AU709" s="182"/>
    </row>
    <row r="710" spans="26:47" x14ac:dyDescent="0.25">
      <c r="Z710" s="182"/>
      <c r="AA710" s="182"/>
      <c r="AB710" s="182"/>
      <c r="AC710" s="182"/>
      <c r="AD710" s="182"/>
      <c r="AE710" s="182"/>
      <c r="AF710" s="182"/>
      <c r="AG710" s="182"/>
      <c r="AH710" s="182"/>
      <c r="AI710" s="182"/>
      <c r="AJ710" s="182"/>
      <c r="AK710" s="182"/>
      <c r="AL710" s="182"/>
      <c r="AM710" s="182"/>
      <c r="AN710" s="182"/>
      <c r="AO710" s="182"/>
      <c r="AP710" s="182"/>
      <c r="AQ710" s="182"/>
      <c r="AR710" s="182"/>
      <c r="AS710" s="182"/>
      <c r="AT710" s="182"/>
      <c r="AU710" s="182"/>
    </row>
    <row r="711" spans="26:47" x14ac:dyDescent="0.25">
      <c r="Z711" s="182"/>
      <c r="AA711" s="182"/>
      <c r="AB711" s="182"/>
      <c r="AC711" s="182"/>
      <c r="AD711" s="182"/>
      <c r="AE711" s="182"/>
      <c r="AF711" s="182"/>
      <c r="AG711" s="182"/>
      <c r="AH711" s="182"/>
      <c r="AI711" s="182"/>
      <c r="AJ711" s="182"/>
      <c r="AK711" s="182"/>
      <c r="AL711" s="182"/>
      <c r="AM711" s="182"/>
      <c r="AN711" s="182"/>
      <c r="AO711" s="182"/>
      <c r="AP711" s="182"/>
      <c r="AQ711" s="182"/>
      <c r="AR711" s="182"/>
      <c r="AS711" s="182"/>
      <c r="AT711" s="182"/>
      <c r="AU711" s="182"/>
    </row>
    <row r="712" spans="26:47" x14ac:dyDescent="0.25">
      <c r="Z712" s="182"/>
      <c r="AA712" s="182"/>
      <c r="AB712" s="182"/>
      <c r="AC712" s="182"/>
      <c r="AD712" s="182"/>
      <c r="AE712" s="182"/>
      <c r="AF712" s="182"/>
      <c r="AG712" s="182"/>
      <c r="AH712" s="182"/>
      <c r="AI712" s="182"/>
      <c r="AJ712" s="182"/>
      <c r="AK712" s="182"/>
      <c r="AL712" s="182"/>
      <c r="AM712" s="182"/>
      <c r="AN712" s="182"/>
      <c r="AO712" s="182"/>
      <c r="AP712" s="182"/>
      <c r="AQ712" s="182"/>
      <c r="AR712" s="182"/>
      <c r="AS712" s="182"/>
      <c r="AT712" s="182"/>
      <c r="AU712" s="182"/>
    </row>
    <row r="713" spans="26:47" x14ac:dyDescent="0.25">
      <c r="Z713" s="182"/>
      <c r="AA713" s="182"/>
      <c r="AB713" s="182"/>
      <c r="AC713" s="182"/>
      <c r="AD713" s="182"/>
      <c r="AE713" s="182"/>
      <c r="AF713" s="182"/>
      <c r="AG713" s="182"/>
      <c r="AH713" s="182"/>
      <c r="AI713" s="182"/>
      <c r="AJ713" s="182"/>
      <c r="AK713" s="182"/>
      <c r="AL713" s="182"/>
      <c r="AM713" s="182"/>
      <c r="AN713" s="182"/>
      <c r="AO713" s="182"/>
      <c r="AP713" s="182"/>
      <c r="AQ713" s="182"/>
      <c r="AR713" s="182"/>
      <c r="AS713" s="182"/>
      <c r="AT713" s="182"/>
      <c r="AU713" s="182"/>
    </row>
    <row r="714" spans="26:47" x14ac:dyDescent="0.25">
      <c r="Z714" s="182"/>
      <c r="AA714" s="182"/>
      <c r="AB714" s="182"/>
      <c r="AC714" s="182"/>
      <c r="AD714" s="182"/>
      <c r="AE714" s="182"/>
      <c r="AF714" s="182"/>
      <c r="AG714" s="182"/>
      <c r="AH714" s="182"/>
      <c r="AI714" s="182"/>
      <c r="AJ714" s="182"/>
      <c r="AK714" s="182"/>
      <c r="AL714" s="182"/>
      <c r="AM714" s="182"/>
      <c r="AN714" s="182"/>
      <c r="AO714" s="182"/>
      <c r="AP714" s="182"/>
      <c r="AQ714" s="182"/>
      <c r="AR714" s="182"/>
      <c r="AS714" s="182"/>
      <c r="AT714" s="182"/>
      <c r="AU714" s="182"/>
    </row>
    <row r="715" spans="26:47" x14ac:dyDescent="0.25">
      <c r="Z715" s="182"/>
      <c r="AA715" s="182"/>
      <c r="AB715" s="182"/>
      <c r="AC715" s="182"/>
      <c r="AD715" s="182"/>
      <c r="AE715" s="182"/>
      <c r="AF715" s="182"/>
      <c r="AG715" s="182"/>
      <c r="AH715" s="182"/>
      <c r="AI715" s="182"/>
      <c r="AJ715" s="182"/>
      <c r="AK715" s="182"/>
      <c r="AL715" s="182"/>
      <c r="AM715" s="182"/>
      <c r="AN715" s="182"/>
      <c r="AO715" s="182"/>
      <c r="AP715" s="182"/>
      <c r="AQ715" s="182"/>
      <c r="AR715" s="182"/>
      <c r="AS715" s="182"/>
      <c r="AT715" s="182"/>
      <c r="AU715" s="182"/>
    </row>
    <row r="716" spans="26:47" x14ac:dyDescent="0.25">
      <c r="Z716" s="182"/>
      <c r="AA716" s="182"/>
      <c r="AB716" s="182"/>
      <c r="AC716" s="182"/>
      <c r="AD716" s="182"/>
      <c r="AE716" s="182"/>
      <c r="AF716" s="182"/>
      <c r="AG716" s="182"/>
      <c r="AH716" s="182"/>
      <c r="AI716" s="182"/>
      <c r="AJ716" s="182"/>
      <c r="AK716" s="182"/>
      <c r="AL716" s="182"/>
      <c r="AM716" s="182"/>
      <c r="AN716" s="182"/>
      <c r="AO716" s="182"/>
      <c r="AP716" s="182"/>
      <c r="AQ716" s="182"/>
      <c r="AR716" s="182"/>
      <c r="AS716" s="182"/>
      <c r="AT716" s="182"/>
      <c r="AU716" s="182"/>
    </row>
    <row r="717" spans="26:47" x14ac:dyDescent="0.25">
      <c r="Z717" s="182"/>
      <c r="AA717" s="182"/>
      <c r="AB717" s="182"/>
      <c r="AC717" s="182"/>
      <c r="AD717" s="182"/>
      <c r="AE717" s="182"/>
      <c r="AF717" s="182"/>
      <c r="AG717" s="182"/>
      <c r="AH717" s="182"/>
      <c r="AI717" s="182"/>
      <c r="AJ717" s="182"/>
      <c r="AK717" s="182"/>
      <c r="AL717" s="182"/>
      <c r="AM717" s="182"/>
      <c r="AN717" s="182"/>
      <c r="AO717" s="182"/>
      <c r="AP717" s="182"/>
      <c r="AQ717" s="182"/>
      <c r="AR717" s="182"/>
      <c r="AS717" s="182"/>
      <c r="AT717" s="182"/>
      <c r="AU717" s="182"/>
    </row>
    <row r="718" spans="26:47" x14ac:dyDescent="0.25">
      <c r="Z718" s="182"/>
      <c r="AA718" s="182"/>
      <c r="AB718" s="182"/>
      <c r="AC718" s="182"/>
      <c r="AD718" s="182"/>
      <c r="AE718" s="182"/>
      <c r="AF718" s="182"/>
      <c r="AG718" s="182"/>
      <c r="AH718" s="182"/>
      <c r="AI718" s="182"/>
      <c r="AJ718" s="182"/>
      <c r="AK718" s="182"/>
      <c r="AL718" s="182"/>
      <c r="AM718" s="182"/>
      <c r="AN718" s="182"/>
      <c r="AO718" s="182"/>
      <c r="AP718" s="182"/>
      <c r="AQ718" s="182"/>
      <c r="AR718" s="182"/>
      <c r="AS718" s="182"/>
      <c r="AT718" s="182"/>
      <c r="AU718" s="182"/>
    </row>
    <row r="719" spans="26:47" x14ac:dyDescent="0.25">
      <c r="Z719" s="182"/>
      <c r="AA719" s="182"/>
      <c r="AB719" s="182"/>
      <c r="AC719" s="182"/>
      <c r="AD719" s="182"/>
      <c r="AE719" s="182"/>
      <c r="AF719" s="182"/>
      <c r="AG719" s="182"/>
      <c r="AH719" s="182"/>
      <c r="AI719" s="182"/>
      <c r="AJ719" s="182"/>
      <c r="AK719" s="182"/>
      <c r="AL719" s="182"/>
      <c r="AM719" s="182"/>
      <c r="AN719" s="182"/>
      <c r="AO719" s="182"/>
      <c r="AP719" s="182"/>
      <c r="AQ719" s="182"/>
      <c r="AR719" s="182"/>
      <c r="AS719" s="182"/>
      <c r="AT719" s="182"/>
      <c r="AU719" s="182"/>
    </row>
  </sheetData>
  <sheetProtection algorithmName="SHA-512" hashValue="ZSGacde1Zs68h8HFgzkq+b+XQ3ilgzA33Np2KBLF4D/44sts484J45/RXjl8jTP7S0z0ToLU7+dib560MJLQNA==" saltValue="IawiRrUNvf4UbRA8UurrUQ==" spinCount="100000" sheet="1" objects="1" scenarios="1"/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3494A-BC0A-47C3-8192-FC428D205082}">
  <sheetPr>
    <tabColor theme="1"/>
  </sheetPr>
  <dimension ref="A1:AC83"/>
  <sheetViews>
    <sheetView zoomScale="70" zoomScaleNormal="70" workbookViewId="0">
      <selection activeCell="B1" sqref="B1"/>
    </sheetView>
  </sheetViews>
  <sheetFormatPr baseColWidth="10" defaultColWidth="9.140625" defaultRowHeight="15" x14ac:dyDescent="0.25"/>
  <sheetData>
    <row r="1" spans="1:29" s="179" customFormat="1" ht="60" customHeight="1" x14ac:dyDescent="0.2">
      <c r="A1" s="194" t="str" cm="1">
        <f t="array" ref="A1:AC1">'backend (Ikke rør)'!BE1:CG1</f>
        <v>sort order</v>
      </c>
      <c r="B1" s="179" t="str">
        <v>Kommune</v>
      </c>
      <c r="C1" s="179" t="str">
        <v>header_lvl</v>
      </c>
      <c r="D1" s="179" t="str">
        <v>row_type_id</v>
      </c>
      <c r="E1" s="179" t="str">
        <v>row_id</v>
      </c>
      <c r="F1" s="179" t="str">
        <v>kommune_id</v>
      </c>
      <c r="G1" s="179" t="str">
        <v>category</v>
      </c>
      <c r="H1" s="179" t="str">
        <v>section</v>
      </c>
      <c r="I1" s="179" t="str">
        <v>row_id_visible</v>
      </c>
      <c r="J1" s="179" t="str">
        <v>Utdannelse / Kurs</v>
      </c>
      <c r="K1" s="179" t="str">
        <v>Videreføring: Antall personer</v>
      </c>
      <c r="L1" s="179" t="str">
        <v>Antall nye personer</v>
      </c>
      <c r="M1" s="179" t="str">
        <v>Totalt antall personer det søkes for</v>
      </c>
      <c r="N1" s="179" t="str">
        <v>Ubrukte midler som ønskes overført</v>
      </c>
      <c r="O1" s="179" t="str">
        <v>Søknads- beløp</v>
      </c>
      <c r="P1" s="179" t="str">
        <v>Totalt beløp det søkes om til tiltaket</v>
      </c>
      <c r="Q1" s="179" t="str">
        <v>Ubrukte midler som tilbakebetales</v>
      </c>
      <c r="R1" s="179" t="str">
        <v>Svar / Merknad i søknaden</v>
      </c>
      <c r="S1" s="179" t="str">
        <v>Antall personer innvilget</v>
      </c>
      <c r="T1" s="179" t="str">
        <v>Innvilget overføring av ubrukte</v>
      </c>
      <c r="U1" s="179" t="str">
        <v>Innvilget tilskudd til utbetaling</v>
      </c>
      <c r="V1" s="179" t="str">
        <v>Totalt innvilget beløp (Autosummert)</v>
      </c>
      <c r="W1" s="179" t="str">
        <v>prosjekttema inngår i prosjektsøknaden</v>
      </c>
      <c r="X1" s="179" t="str">
        <v>prosjekttema inngår i prosjektsøknad som har fått innvilgede midler</v>
      </c>
      <c r="Y1" s="179" t="str">
        <v xml:space="preserve">Antall personer fullført utdanning
</v>
      </c>
      <c r="Z1" s="179" t="str">
        <v>Antall personer under utdanning, men ikke fullført</v>
      </c>
      <c r="AA1" s="179" t="str">
        <v xml:space="preserve">Samlet antall personer fullførte og under utdanning </v>
      </c>
      <c r="AB1" s="179" t="str">
        <v>Ubenyttet beløp</v>
      </c>
      <c r="AC1" s="179" t="str">
        <v>Svar / Merknad i rapporteringsskjemaet</v>
      </c>
    </row>
    <row r="2" spans="1:29" x14ac:dyDescent="0.25">
      <c r="A2" cm="1">
        <f t="array" ref="A2:AC83">_xlfn.ANCHORARRAY('backend (Ikke rør)'!BE2)</f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 t="str">
        <v/>
      </c>
      <c r="X2" t="str">
        <v/>
      </c>
      <c r="Y2" t="str">
        <v>Måloppnåelse (antall ansatte)</v>
      </c>
      <c r="Z2">
        <v>0</v>
      </c>
      <c r="AA2">
        <v>0</v>
      </c>
      <c r="AB2">
        <v>0</v>
      </c>
      <c r="AC2">
        <v>0</v>
      </c>
    </row>
    <row r="3" spans="1:29" x14ac:dyDescent="0.25">
      <c r="A3">
        <v>11</v>
      </c>
      <c r="B3" t="e">
        <v>#N/A</v>
      </c>
      <c r="C3">
        <v>4</v>
      </c>
      <c r="D3" t="str">
        <v>1.1.</v>
      </c>
      <c r="E3" t="str">
        <v>1.1.</v>
      </c>
      <c r="F3">
        <v>0</v>
      </c>
      <c r="G3" t="str">
        <v>Informasjon om kommunen</v>
      </c>
      <c r="H3">
        <v>0</v>
      </c>
      <c r="I3" t="str">
        <v>1.1.</v>
      </c>
      <c r="J3" t="str">
        <v>Navn på kommunen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 t="e">
        <v>#N/A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</row>
    <row r="4" spans="1:29" x14ac:dyDescent="0.25">
      <c r="A4">
        <v>14</v>
      </c>
      <c r="B4" t="e">
        <v>#N/A</v>
      </c>
      <c r="C4">
        <v>4</v>
      </c>
      <c r="D4" t="str">
        <v>1.4.</v>
      </c>
      <c r="E4" t="str">
        <v>1.4.</v>
      </c>
      <c r="F4">
        <v>0</v>
      </c>
      <c r="G4" t="str">
        <v>Informasjon om kommunen</v>
      </c>
      <c r="H4">
        <v>0</v>
      </c>
      <c r="I4" t="str">
        <v>1.4.</v>
      </c>
      <c r="J4" t="str">
        <v>Kontaktperson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 t="e">
        <v>#N/A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</row>
    <row r="5" spans="1:29" x14ac:dyDescent="0.25">
      <c r="A5">
        <v>15</v>
      </c>
      <c r="B5" t="e">
        <v>#N/A</v>
      </c>
      <c r="C5">
        <v>4</v>
      </c>
      <c r="D5" t="str">
        <v>1.5.</v>
      </c>
      <c r="E5" t="str">
        <v>1.5.</v>
      </c>
      <c r="F5">
        <v>0</v>
      </c>
      <c r="G5" t="str">
        <v>Informasjon om kommunen</v>
      </c>
      <c r="H5">
        <v>0</v>
      </c>
      <c r="I5" t="str">
        <v>1.5.</v>
      </c>
      <c r="J5" t="str">
        <v>E-post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 t="e">
        <v>#N/A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</row>
    <row r="6" spans="1:29" x14ac:dyDescent="0.25">
      <c r="A6">
        <v>16</v>
      </c>
      <c r="B6" t="e">
        <v>#N/A</v>
      </c>
      <c r="C6">
        <v>4</v>
      </c>
      <c r="D6" t="str">
        <v>1.6.</v>
      </c>
      <c r="E6" t="str">
        <v>1.6.</v>
      </c>
      <c r="F6">
        <v>0</v>
      </c>
      <c r="G6" t="str">
        <v>Informasjon om kommunen</v>
      </c>
      <c r="H6">
        <v>0</v>
      </c>
      <c r="I6" t="str">
        <v>1.6.</v>
      </c>
      <c r="J6" t="str">
        <v>Telefon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 t="e">
        <v>#N/A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</row>
    <row r="7" spans="1:29" x14ac:dyDescent="0.25">
      <c r="A7">
        <v>20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 t="str">
        <v/>
      </c>
      <c r="X7" t="str">
        <v/>
      </c>
      <c r="Y7" t="str">
        <v>Måloppnåelse (antall ansatte)</v>
      </c>
      <c r="Z7">
        <v>0</v>
      </c>
      <c r="AA7">
        <v>0</v>
      </c>
      <c r="AB7">
        <v>0</v>
      </c>
      <c r="AC7">
        <v>0</v>
      </c>
    </row>
    <row r="8" spans="1:29" x14ac:dyDescent="0.25">
      <c r="A8">
        <v>21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 t="str">
        <v/>
      </c>
      <c r="X8" t="str">
        <v/>
      </c>
      <c r="Y8" t="str">
        <v>Måloppnåelse (antall ansatte)</v>
      </c>
      <c r="Z8">
        <v>0</v>
      </c>
      <c r="AA8">
        <v>0</v>
      </c>
      <c r="AB8">
        <v>0</v>
      </c>
      <c r="AC8">
        <v>0</v>
      </c>
    </row>
    <row r="9" spans="1:29" x14ac:dyDescent="0.25">
      <c r="A9">
        <v>22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 t="str">
        <v/>
      </c>
      <c r="X9" t="str">
        <v/>
      </c>
      <c r="Y9" t="str">
        <v>Måloppnåelse (antall ansatte)</v>
      </c>
      <c r="Z9">
        <v>0</v>
      </c>
      <c r="AA9">
        <v>0</v>
      </c>
      <c r="AB9">
        <v>0</v>
      </c>
      <c r="AC9">
        <v>0</v>
      </c>
    </row>
    <row r="10" spans="1:29" x14ac:dyDescent="0.25">
      <c r="A10">
        <v>23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 t="str">
        <v/>
      </c>
      <c r="X10" t="str">
        <v/>
      </c>
      <c r="Y10" t="str">
        <v>Måloppnåelse (antall ansatte)</v>
      </c>
      <c r="Z10">
        <v>0</v>
      </c>
      <c r="AA10">
        <v>0</v>
      </c>
      <c r="AB10">
        <v>0</v>
      </c>
      <c r="AC10">
        <v>0</v>
      </c>
    </row>
    <row r="11" spans="1:29" x14ac:dyDescent="0.25">
      <c r="A11">
        <v>24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 t="str">
        <v/>
      </c>
      <c r="X11" t="str">
        <v/>
      </c>
      <c r="Y11" t="str">
        <v>Måloppnåelse (antall ansatte)</v>
      </c>
      <c r="Z11">
        <v>0</v>
      </c>
      <c r="AA11">
        <v>0</v>
      </c>
      <c r="AB11">
        <v>0</v>
      </c>
      <c r="AC11">
        <v>0</v>
      </c>
    </row>
    <row r="12" spans="1:29" x14ac:dyDescent="0.25">
      <c r="A12">
        <v>25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 t="str">
        <v/>
      </c>
      <c r="X12" t="str">
        <v/>
      </c>
      <c r="Y12" t="str">
        <v>Måloppnåelse (antall ansatte)</v>
      </c>
      <c r="Z12">
        <v>0</v>
      </c>
      <c r="AA12">
        <v>0</v>
      </c>
      <c r="AB12">
        <v>0</v>
      </c>
      <c r="AC12">
        <v>0</v>
      </c>
    </row>
    <row r="13" spans="1:29" x14ac:dyDescent="0.25">
      <c r="A13">
        <v>26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 t="str">
        <v/>
      </c>
      <c r="X13" t="str">
        <v/>
      </c>
      <c r="Y13" t="str">
        <v>Måloppnåelse (antall ansatte)</v>
      </c>
      <c r="Z13">
        <v>0</v>
      </c>
      <c r="AA13">
        <v>0</v>
      </c>
      <c r="AB13">
        <v>0</v>
      </c>
      <c r="AC13">
        <v>0</v>
      </c>
    </row>
    <row r="14" spans="1:29" x14ac:dyDescent="0.25">
      <c r="A14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 t="str">
        <v/>
      </c>
      <c r="X14" t="str">
        <v/>
      </c>
      <c r="Y14" t="str">
        <v>Måloppnåelse (antall ansatte)</v>
      </c>
      <c r="Z14">
        <v>0</v>
      </c>
      <c r="AA14">
        <v>0</v>
      </c>
      <c r="AB14">
        <v>0</v>
      </c>
      <c r="AC14">
        <v>0</v>
      </c>
    </row>
    <row r="15" spans="1:29" x14ac:dyDescent="0.25">
      <c r="A15">
        <v>28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 t="str">
        <v/>
      </c>
      <c r="X15" t="str">
        <v/>
      </c>
      <c r="Y15" t="str">
        <v>Måloppnåelse (antall ansatte)</v>
      </c>
      <c r="Z15">
        <v>0</v>
      </c>
      <c r="AA15">
        <v>0</v>
      </c>
      <c r="AB15">
        <v>0</v>
      </c>
      <c r="AC15">
        <v>0</v>
      </c>
    </row>
    <row r="16" spans="1:29" x14ac:dyDescent="0.25">
      <c r="A16">
        <v>29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 t="str">
        <v/>
      </c>
      <c r="X16" t="str">
        <v/>
      </c>
      <c r="Y16" t="str">
        <v>Måloppnåelse (antall ansatte)</v>
      </c>
      <c r="Z16">
        <v>0</v>
      </c>
      <c r="AA16">
        <v>0</v>
      </c>
      <c r="AB16">
        <v>0</v>
      </c>
      <c r="AC16">
        <v>0</v>
      </c>
    </row>
    <row r="17" spans="1:29" x14ac:dyDescent="0.25">
      <c r="A17">
        <v>30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 t="str">
        <v/>
      </c>
      <c r="X17" t="str">
        <v/>
      </c>
      <c r="Y17" t="str">
        <v>Måloppnåelse (antall ansatte)</v>
      </c>
      <c r="Z17">
        <v>0</v>
      </c>
      <c r="AA17">
        <v>0</v>
      </c>
      <c r="AB17">
        <v>0</v>
      </c>
      <c r="AC17">
        <v>0</v>
      </c>
    </row>
    <row r="18" spans="1:29" x14ac:dyDescent="0.25">
      <c r="A18">
        <v>31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 t="str">
        <v/>
      </c>
      <c r="X18" t="str">
        <v/>
      </c>
      <c r="Y18" t="str">
        <v>Måloppnåelse (antall ansatte)</v>
      </c>
      <c r="Z18">
        <v>0</v>
      </c>
      <c r="AA18">
        <v>0</v>
      </c>
      <c r="AB18">
        <v>0</v>
      </c>
      <c r="AC18">
        <v>0</v>
      </c>
    </row>
    <row r="19" spans="1:29" x14ac:dyDescent="0.25">
      <c r="A19">
        <v>32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 t="str">
        <v/>
      </c>
      <c r="X19" t="str">
        <v/>
      </c>
      <c r="Y19" t="str">
        <v>Måloppnåelse (antall ansatte)</v>
      </c>
      <c r="Z19">
        <v>0</v>
      </c>
      <c r="AA19">
        <v>0</v>
      </c>
      <c r="AB19">
        <v>0</v>
      </c>
      <c r="AC19">
        <v>0</v>
      </c>
    </row>
    <row r="20" spans="1:29" x14ac:dyDescent="0.25">
      <c r="A20">
        <v>33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 t="str">
        <v/>
      </c>
      <c r="X20" t="str">
        <v/>
      </c>
      <c r="Y20" t="str">
        <v>Måloppnåelse (antall ansatte)</v>
      </c>
      <c r="Z20">
        <v>0</v>
      </c>
      <c r="AA20">
        <v>0</v>
      </c>
      <c r="AB20">
        <v>0</v>
      </c>
      <c r="AC20">
        <v>0</v>
      </c>
    </row>
    <row r="21" spans="1:29" x14ac:dyDescent="0.25">
      <c r="A21">
        <v>34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 t="str">
        <v/>
      </c>
      <c r="X21" t="str">
        <v/>
      </c>
      <c r="Y21" t="str">
        <v>Måloppnåelse (antall ansatte)</v>
      </c>
      <c r="Z21">
        <v>0</v>
      </c>
      <c r="AA21">
        <v>0</v>
      </c>
      <c r="AB21">
        <v>0</v>
      </c>
      <c r="AC21">
        <v>0</v>
      </c>
    </row>
    <row r="22" spans="1:29" x14ac:dyDescent="0.25">
      <c r="A22">
        <v>35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 t="str">
        <v/>
      </c>
      <c r="X22" t="str">
        <v/>
      </c>
      <c r="Y22" t="str">
        <v>Måloppnåelse (antall ansatte)</v>
      </c>
      <c r="Z22">
        <v>0</v>
      </c>
      <c r="AA22">
        <v>0</v>
      </c>
      <c r="AB22">
        <v>0</v>
      </c>
      <c r="AC22">
        <v>0</v>
      </c>
    </row>
    <row r="23" spans="1:29" x14ac:dyDescent="0.25">
      <c r="A23">
        <v>36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 t="str">
        <v/>
      </c>
      <c r="X23" t="str">
        <v/>
      </c>
      <c r="Y23" t="str">
        <v>Måloppnåelse (antall ansatte)</v>
      </c>
      <c r="Z23">
        <v>0</v>
      </c>
      <c r="AA23">
        <v>0</v>
      </c>
      <c r="AB23">
        <v>0</v>
      </c>
      <c r="AC23">
        <v>0</v>
      </c>
    </row>
    <row r="24" spans="1:29" x14ac:dyDescent="0.25">
      <c r="A24">
        <v>37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 t="str">
        <v/>
      </c>
      <c r="X24" t="str">
        <v/>
      </c>
      <c r="Y24" t="str">
        <v>Måloppnåelse (antall ansatte)</v>
      </c>
      <c r="Z24">
        <v>0</v>
      </c>
      <c r="AA24">
        <v>0</v>
      </c>
      <c r="AB24">
        <v>0</v>
      </c>
      <c r="AC24">
        <v>0</v>
      </c>
    </row>
    <row r="25" spans="1:29" x14ac:dyDescent="0.25">
      <c r="A25">
        <v>38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 t="str">
        <v/>
      </c>
      <c r="X25" t="str">
        <v/>
      </c>
      <c r="Y25" t="str">
        <v>Måloppnåelse (antall ansatte)</v>
      </c>
      <c r="Z25">
        <v>0</v>
      </c>
      <c r="AA25">
        <v>0</v>
      </c>
      <c r="AB25">
        <v>0</v>
      </c>
      <c r="AC25">
        <v>0</v>
      </c>
    </row>
    <row r="26" spans="1:29" x14ac:dyDescent="0.25">
      <c r="A26">
        <v>39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 t="str">
        <v/>
      </c>
      <c r="X26" t="str">
        <v/>
      </c>
      <c r="Y26" t="str">
        <v>Måloppnåelse (antall ansatte)</v>
      </c>
      <c r="Z26">
        <v>0</v>
      </c>
      <c r="AA26">
        <v>0</v>
      </c>
      <c r="AB26">
        <v>0</v>
      </c>
      <c r="AC26">
        <v>0</v>
      </c>
    </row>
    <row r="27" spans="1:29" x14ac:dyDescent="0.25">
      <c r="A27">
        <v>40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 t="str">
        <v/>
      </c>
      <c r="X27" t="str">
        <v/>
      </c>
      <c r="Y27" t="str">
        <v>Måloppnåelse (antall ansatte)</v>
      </c>
      <c r="Z27">
        <v>0</v>
      </c>
      <c r="AA27">
        <v>0</v>
      </c>
      <c r="AB27">
        <v>0</v>
      </c>
      <c r="AC27">
        <v>0</v>
      </c>
    </row>
    <row r="28" spans="1:29" x14ac:dyDescent="0.25">
      <c r="A28">
        <v>41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 t="str">
        <v/>
      </c>
      <c r="X28" t="str">
        <v/>
      </c>
      <c r="Y28" t="str">
        <v>Måloppnåelse (antall ansatte)</v>
      </c>
      <c r="Z28">
        <v>0</v>
      </c>
      <c r="AA28">
        <v>0</v>
      </c>
      <c r="AB28">
        <v>0</v>
      </c>
      <c r="AC28">
        <v>0</v>
      </c>
    </row>
    <row r="29" spans="1:29" x14ac:dyDescent="0.25">
      <c r="A29">
        <v>42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 t="str">
        <v/>
      </c>
      <c r="X29" t="str">
        <v/>
      </c>
      <c r="Y29" t="str">
        <v>Måloppnåelse (antall ansatte)</v>
      </c>
      <c r="Z29">
        <v>0</v>
      </c>
      <c r="AA29">
        <v>0</v>
      </c>
      <c r="AB29">
        <v>0</v>
      </c>
      <c r="AC29">
        <v>0</v>
      </c>
    </row>
    <row r="30" spans="1:29" x14ac:dyDescent="0.25">
      <c r="A30">
        <v>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 t="str">
        <v/>
      </c>
      <c r="X30" t="str">
        <v/>
      </c>
      <c r="Y30" t="str">
        <v>Måloppnåelse (antall ansatte)</v>
      </c>
      <c r="Z30">
        <v>0</v>
      </c>
      <c r="AA30">
        <v>0</v>
      </c>
      <c r="AB30">
        <v>0</v>
      </c>
      <c r="AC30">
        <v>0</v>
      </c>
    </row>
    <row r="31" spans="1:29" x14ac:dyDescent="0.25">
      <c r="A31">
        <v>44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 t="str">
        <v/>
      </c>
      <c r="X31" t="str">
        <v/>
      </c>
      <c r="Y31" t="str">
        <v>Måloppnåelse (antall ansatte)</v>
      </c>
      <c r="Z31">
        <v>0</v>
      </c>
      <c r="AA31">
        <v>0</v>
      </c>
      <c r="AB31">
        <v>0</v>
      </c>
      <c r="AC31">
        <v>0</v>
      </c>
    </row>
    <row r="32" spans="1:29" x14ac:dyDescent="0.25">
      <c r="A32">
        <v>45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 t="str">
        <v/>
      </c>
      <c r="X32" t="str">
        <v/>
      </c>
      <c r="Y32" t="str">
        <v>Måloppnåelse (antall ansatte)</v>
      </c>
      <c r="Z32">
        <v>0</v>
      </c>
      <c r="AA32">
        <v>0</v>
      </c>
      <c r="AB32">
        <v>0</v>
      </c>
      <c r="AC32">
        <v>0</v>
      </c>
    </row>
    <row r="33" spans="1:29" x14ac:dyDescent="0.25">
      <c r="A33">
        <v>46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 t="str">
        <v/>
      </c>
      <c r="X33" t="str">
        <v/>
      </c>
      <c r="Y33" t="str">
        <v>Måloppnåelse (antall ansatte)</v>
      </c>
      <c r="Z33">
        <v>0</v>
      </c>
      <c r="AA33">
        <v>0</v>
      </c>
      <c r="AB33">
        <v>0</v>
      </c>
      <c r="AC33">
        <v>0</v>
      </c>
    </row>
    <row r="34" spans="1:29" x14ac:dyDescent="0.25">
      <c r="A34">
        <v>47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 t="str">
        <v/>
      </c>
      <c r="X34" t="str">
        <v/>
      </c>
      <c r="Y34" t="str">
        <v>Måloppnåelse (antall ansatte)</v>
      </c>
      <c r="Z34">
        <v>0</v>
      </c>
      <c r="AA34">
        <v>0</v>
      </c>
      <c r="AB34">
        <v>0</v>
      </c>
      <c r="AC34">
        <v>0</v>
      </c>
    </row>
    <row r="35" spans="1:29" x14ac:dyDescent="0.25">
      <c r="A35">
        <v>48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 t="str">
        <v/>
      </c>
      <c r="X35" t="str">
        <v/>
      </c>
      <c r="Y35" t="str">
        <v>Måloppnåelse (antall ansatte)</v>
      </c>
      <c r="Z35">
        <v>0</v>
      </c>
      <c r="AA35">
        <v>0</v>
      </c>
      <c r="AB35">
        <v>0</v>
      </c>
      <c r="AC35">
        <v>0</v>
      </c>
    </row>
    <row r="36" spans="1:29" x14ac:dyDescent="0.25">
      <c r="A36">
        <v>49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 t="str">
        <v/>
      </c>
      <c r="X36" t="str">
        <v/>
      </c>
      <c r="Y36" t="str">
        <v>Måloppnåelse (antall ansatte)</v>
      </c>
      <c r="Z36">
        <v>0</v>
      </c>
      <c r="AA36">
        <v>0</v>
      </c>
      <c r="AB36">
        <v>0</v>
      </c>
      <c r="AC36">
        <v>0</v>
      </c>
    </row>
    <row r="37" spans="1:29" x14ac:dyDescent="0.25">
      <c r="A37">
        <v>50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 t="str">
        <v/>
      </c>
      <c r="X37" t="str">
        <v/>
      </c>
      <c r="Y37" t="str">
        <v>Måloppnåelse (antall ansatte)</v>
      </c>
      <c r="Z37">
        <v>0</v>
      </c>
      <c r="AA37">
        <v>0</v>
      </c>
      <c r="AB37">
        <v>0</v>
      </c>
      <c r="AC37">
        <v>0</v>
      </c>
    </row>
    <row r="38" spans="1:29" x14ac:dyDescent="0.25">
      <c r="A38">
        <v>51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 t="str">
        <v/>
      </c>
      <c r="X38" t="str">
        <v/>
      </c>
      <c r="Y38" t="str">
        <v>Måloppnåelse (antall ansatte)</v>
      </c>
      <c r="Z38">
        <v>0</v>
      </c>
      <c r="AA38">
        <v>0</v>
      </c>
      <c r="AB38">
        <v>0</v>
      </c>
      <c r="AC38">
        <v>0</v>
      </c>
    </row>
    <row r="39" spans="1:29" x14ac:dyDescent="0.25">
      <c r="A39">
        <v>52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 t="str">
        <v/>
      </c>
      <c r="X39" t="str">
        <v/>
      </c>
      <c r="Y39" t="str">
        <v>Måloppnåelse (antall ansatte)</v>
      </c>
      <c r="Z39">
        <v>0</v>
      </c>
      <c r="AA39">
        <v>0</v>
      </c>
      <c r="AB39">
        <v>0</v>
      </c>
      <c r="AC39">
        <v>0</v>
      </c>
    </row>
    <row r="40" spans="1:29" x14ac:dyDescent="0.25">
      <c r="A40">
        <v>53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 t="str">
        <v/>
      </c>
      <c r="X40" t="str">
        <v/>
      </c>
      <c r="Y40" t="str">
        <v>Måloppnåelse (antall ansatte)</v>
      </c>
      <c r="Z40">
        <v>0</v>
      </c>
      <c r="AA40">
        <v>0</v>
      </c>
      <c r="AB40">
        <v>0</v>
      </c>
      <c r="AC40">
        <v>0</v>
      </c>
    </row>
    <row r="41" spans="1:29" x14ac:dyDescent="0.25">
      <c r="A41">
        <v>54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 t="str">
        <v/>
      </c>
      <c r="X41" t="str">
        <v/>
      </c>
      <c r="Y41" t="str">
        <v>Måloppnåelse (antall ansatte)</v>
      </c>
      <c r="Z41">
        <v>0</v>
      </c>
      <c r="AA41">
        <v>0</v>
      </c>
      <c r="AB41">
        <v>0</v>
      </c>
      <c r="AC41">
        <v>0</v>
      </c>
    </row>
    <row r="42" spans="1:29" x14ac:dyDescent="0.25">
      <c r="A42">
        <v>55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 t="str">
        <v/>
      </c>
      <c r="X42" t="str">
        <v/>
      </c>
      <c r="Y42" t="str">
        <v>Måloppnåelse (antall ansatte)</v>
      </c>
      <c r="Z42">
        <v>0</v>
      </c>
      <c r="AA42">
        <v>0</v>
      </c>
      <c r="AB42">
        <v>0</v>
      </c>
      <c r="AC42">
        <v>0</v>
      </c>
    </row>
    <row r="43" spans="1:29" x14ac:dyDescent="0.25">
      <c r="A43">
        <v>56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 t="str">
        <v/>
      </c>
      <c r="X43" t="str">
        <v/>
      </c>
      <c r="Y43" t="str">
        <v>Måloppnåelse (antall ansatte)</v>
      </c>
      <c r="Z43">
        <v>0</v>
      </c>
      <c r="AA43">
        <v>0</v>
      </c>
      <c r="AB43">
        <v>0</v>
      </c>
      <c r="AC43">
        <v>0</v>
      </c>
    </row>
    <row r="44" spans="1:29" x14ac:dyDescent="0.25">
      <c r="A44">
        <v>57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 t="str">
        <v/>
      </c>
      <c r="X44" t="str">
        <v/>
      </c>
      <c r="Y44" t="str">
        <v>Måloppnåelse (antall ansatte)</v>
      </c>
      <c r="Z44">
        <v>0</v>
      </c>
      <c r="AA44">
        <v>0</v>
      </c>
      <c r="AB44">
        <v>0</v>
      </c>
      <c r="AC44">
        <v>0</v>
      </c>
    </row>
    <row r="45" spans="1:29" x14ac:dyDescent="0.25">
      <c r="A45">
        <v>58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 t="str">
        <v/>
      </c>
      <c r="X45" t="str">
        <v/>
      </c>
      <c r="Y45" t="str">
        <v>Måloppnåelse (antall ansatte)</v>
      </c>
      <c r="Z45">
        <v>0</v>
      </c>
      <c r="AA45">
        <v>0</v>
      </c>
      <c r="AB45">
        <v>0</v>
      </c>
      <c r="AC45">
        <v>0</v>
      </c>
    </row>
    <row r="46" spans="1:29" x14ac:dyDescent="0.25">
      <c r="A46">
        <v>59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 t="str">
        <v/>
      </c>
      <c r="X46" t="str">
        <v/>
      </c>
      <c r="Y46" t="str">
        <v>Måloppnåelse (antall ansatte)</v>
      </c>
      <c r="Z46">
        <v>0</v>
      </c>
      <c r="AA46">
        <v>0</v>
      </c>
      <c r="AB46">
        <v>0</v>
      </c>
      <c r="AC46">
        <v>0</v>
      </c>
    </row>
    <row r="47" spans="1:29" x14ac:dyDescent="0.25">
      <c r="A47">
        <v>60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 t="str">
        <v/>
      </c>
      <c r="X47" t="str">
        <v/>
      </c>
      <c r="Y47" t="str">
        <v>Måloppnåelse (antall ansatte)</v>
      </c>
      <c r="Z47">
        <v>0</v>
      </c>
      <c r="AA47">
        <v>0</v>
      </c>
      <c r="AB47">
        <v>0</v>
      </c>
      <c r="AC47">
        <v>0</v>
      </c>
    </row>
    <row r="48" spans="1:29" x14ac:dyDescent="0.25">
      <c r="A48">
        <v>61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 t="str">
        <v/>
      </c>
      <c r="X48" t="str">
        <v/>
      </c>
      <c r="Y48" t="str">
        <v>Måloppnåelse (antall ansatte)</v>
      </c>
      <c r="Z48">
        <v>0</v>
      </c>
      <c r="AA48">
        <v>0</v>
      </c>
      <c r="AB48">
        <v>0</v>
      </c>
      <c r="AC48">
        <v>0</v>
      </c>
    </row>
    <row r="49" spans="1:29" x14ac:dyDescent="0.25">
      <c r="A49">
        <v>62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 t="str">
        <v/>
      </c>
      <c r="X49" t="str">
        <v/>
      </c>
      <c r="Y49" t="str">
        <v>Måloppnåelse (antall ansatte)</v>
      </c>
      <c r="Z49">
        <v>0</v>
      </c>
      <c r="AA49">
        <v>0</v>
      </c>
      <c r="AB49">
        <v>0</v>
      </c>
      <c r="AC49">
        <v>0</v>
      </c>
    </row>
    <row r="50" spans="1:29" x14ac:dyDescent="0.25">
      <c r="A50">
        <v>63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 t="str">
        <v/>
      </c>
      <c r="X50" t="str">
        <v/>
      </c>
      <c r="Y50" t="str">
        <v>Måloppnåelse (antall ansatte)</v>
      </c>
      <c r="Z50">
        <v>0</v>
      </c>
      <c r="AA50">
        <v>0</v>
      </c>
      <c r="AB50">
        <v>0</v>
      </c>
      <c r="AC50">
        <v>0</v>
      </c>
    </row>
    <row r="51" spans="1:29" x14ac:dyDescent="0.25">
      <c r="A51">
        <v>64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 t="str">
        <v/>
      </c>
      <c r="X51" t="str">
        <v/>
      </c>
      <c r="Y51" t="str">
        <v>Måloppnåelse (antall ansatte)</v>
      </c>
      <c r="Z51">
        <v>0</v>
      </c>
      <c r="AA51">
        <v>0</v>
      </c>
      <c r="AB51">
        <v>0</v>
      </c>
      <c r="AC51">
        <v>0</v>
      </c>
    </row>
    <row r="52" spans="1:29" x14ac:dyDescent="0.25">
      <c r="A52">
        <v>65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 t="str">
        <v/>
      </c>
      <c r="X52" t="str">
        <v/>
      </c>
      <c r="Y52" t="str">
        <v>Måloppnåelse (antall ansatte)</v>
      </c>
      <c r="Z52">
        <v>0</v>
      </c>
      <c r="AA52">
        <v>0</v>
      </c>
      <c r="AB52">
        <v>0</v>
      </c>
      <c r="AC52">
        <v>0</v>
      </c>
    </row>
    <row r="53" spans="1:29" x14ac:dyDescent="0.25">
      <c r="A53">
        <v>66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 t="str">
        <v/>
      </c>
      <c r="X53" t="str">
        <v/>
      </c>
      <c r="Y53" t="str">
        <v>Måloppnåelse (antall ansatte)</v>
      </c>
      <c r="Z53">
        <v>0</v>
      </c>
      <c r="AA53">
        <v>0</v>
      </c>
      <c r="AB53">
        <v>0</v>
      </c>
      <c r="AC53">
        <v>0</v>
      </c>
    </row>
    <row r="54" spans="1:29" x14ac:dyDescent="0.25">
      <c r="A54">
        <v>67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 t="str">
        <v/>
      </c>
      <c r="X54" t="str">
        <v/>
      </c>
      <c r="Y54" t="str">
        <v>Måloppnåelse (antall ansatte)</v>
      </c>
      <c r="Z54">
        <v>0</v>
      </c>
      <c r="AA54">
        <v>0</v>
      </c>
      <c r="AB54">
        <v>0</v>
      </c>
      <c r="AC54">
        <v>0</v>
      </c>
    </row>
    <row r="55" spans="1:29" x14ac:dyDescent="0.25">
      <c r="A55">
        <v>68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 t="str">
        <v/>
      </c>
      <c r="X55" t="str">
        <v/>
      </c>
      <c r="Y55" t="str">
        <v>Måloppnåelse (antall ansatte)</v>
      </c>
      <c r="Z55">
        <v>0</v>
      </c>
      <c r="AA55">
        <v>0</v>
      </c>
      <c r="AB55">
        <v>0</v>
      </c>
      <c r="AC55">
        <v>0</v>
      </c>
    </row>
    <row r="56" spans="1:29" x14ac:dyDescent="0.25">
      <c r="A56">
        <v>69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 t="str">
        <v/>
      </c>
      <c r="X56" t="str">
        <v/>
      </c>
      <c r="Y56" t="str">
        <v>Måloppnåelse (antall ansatte)</v>
      </c>
      <c r="Z56">
        <v>0</v>
      </c>
      <c r="AA56">
        <v>0</v>
      </c>
      <c r="AB56">
        <v>0</v>
      </c>
      <c r="AC56">
        <v>0</v>
      </c>
    </row>
    <row r="57" spans="1:29" x14ac:dyDescent="0.25">
      <c r="A57">
        <v>70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 t="str">
        <v/>
      </c>
      <c r="X57" t="str">
        <v/>
      </c>
      <c r="Y57" t="str">
        <v>Måloppnåelse (antall ansatte)</v>
      </c>
      <c r="Z57">
        <v>0</v>
      </c>
      <c r="AA57">
        <v>0</v>
      </c>
      <c r="AB57">
        <v>0</v>
      </c>
      <c r="AC57">
        <v>0</v>
      </c>
    </row>
    <row r="58" spans="1:29" x14ac:dyDescent="0.25">
      <c r="A58">
        <v>71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 t="str">
        <v/>
      </c>
      <c r="X58" t="str">
        <v/>
      </c>
      <c r="Y58" t="str">
        <v>Måloppnåelse (antall ansatte)</v>
      </c>
      <c r="Z58">
        <v>0</v>
      </c>
      <c r="AA58">
        <v>0</v>
      </c>
      <c r="AB58">
        <v>0</v>
      </c>
      <c r="AC58">
        <v>0</v>
      </c>
    </row>
    <row r="59" spans="1:29" x14ac:dyDescent="0.25">
      <c r="A59">
        <v>72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 t="str">
        <v/>
      </c>
      <c r="X59" t="str">
        <v/>
      </c>
      <c r="Y59" t="str">
        <v>Måloppnåelse (antall ansatte)</v>
      </c>
      <c r="Z59">
        <v>0</v>
      </c>
      <c r="AA59">
        <v>0</v>
      </c>
      <c r="AB59">
        <v>0</v>
      </c>
      <c r="AC59">
        <v>0</v>
      </c>
    </row>
    <row r="60" spans="1:29" x14ac:dyDescent="0.25">
      <c r="A60">
        <v>73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 t="str">
        <v/>
      </c>
      <c r="X60" t="str">
        <v/>
      </c>
      <c r="Y60" t="str">
        <v>Måloppnåelse (antall ansatte)</v>
      </c>
      <c r="Z60">
        <v>0</v>
      </c>
      <c r="AA60">
        <v>0</v>
      </c>
      <c r="AB60">
        <v>0</v>
      </c>
      <c r="AC60">
        <v>0</v>
      </c>
    </row>
    <row r="61" spans="1:29" x14ac:dyDescent="0.25">
      <c r="A61">
        <v>74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 t="str">
        <v/>
      </c>
      <c r="X61" t="str">
        <v/>
      </c>
      <c r="Y61" t="str">
        <v>Måloppnåelse (antall ansatte)</v>
      </c>
      <c r="Z61">
        <v>0</v>
      </c>
      <c r="AA61">
        <v>0</v>
      </c>
      <c r="AB61">
        <v>0</v>
      </c>
      <c r="AC61">
        <v>0</v>
      </c>
    </row>
    <row r="62" spans="1:29" x14ac:dyDescent="0.25">
      <c r="A62">
        <v>75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 t="str">
        <v/>
      </c>
      <c r="X62" t="str">
        <v/>
      </c>
      <c r="Y62" t="str">
        <v>Måloppnåelse (antall ansatte)</v>
      </c>
      <c r="Z62">
        <v>0</v>
      </c>
      <c r="AA62">
        <v>0</v>
      </c>
      <c r="AB62">
        <v>0</v>
      </c>
      <c r="AC62">
        <v>0</v>
      </c>
    </row>
    <row r="63" spans="1:29" x14ac:dyDescent="0.25">
      <c r="A63">
        <v>76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 t="str">
        <v/>
      </c>
      <c r="X63" t="str">
        <v/>
      </c>
      <c r="Y63" t="str">
        <v>Måloppnåelse (antall ansatte)</v>
      </c>
      <c r="Z63">
        <v>0</v>
      </c>
      <c r="AA63">
        <v>0</v>
      </c>
      <c r="AB63">
        <v>0</v>
      </c>
      <c r="AC63">
        <v>0</v>
      </c>
    </row>
    <row r="64" spans="1:29" x14ac:dyDescent="0.25">
      <c r="A64">
        <v>77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 t="str">
        <v/>
      </c>
      <c r="X64" t="str">
        <v/>
      </c>
      <c r="Y64" t="str">
        <v>Måloppnåelse (antall ansatte)</v>
      </c>
      <c r="Z64">
        <v>0</v>
      </c>
      <c r="AA64">
        <v>0</v>
      </c>
      <c r="AB64">
        <v>0</v>
      </c>
      <c r="AC64">
        <v>0</v>
      </c>
    </row>
    <row r="65" spans="1:29" x14ac:dyDescent="0.25">
      <c r="A65">
        <v>78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 t="str">
        <v/>
      </c>
      <c r="X65" t="str">
        <v/>
      </c>
      <c r="Y65" t="str">
        <v>Måloppnåelse (antall ansatte)</v>
      </c>
      <c r="Z65">
        <v>0</v>
      </c>
      <c r="AA65">
        <v>0</v>
      </c>
      <c r="AB65">
        <v>0</v>
      </c>
      <c r="AC65">
        <v>0</v>
      </c>
    </row>
    <row r="66" spans="1:29" x14ac:dyDescent="0.25">
      <c r="A66">
        <v>79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 t="str">
        <v/>
      </c>
      <c r="X66" t="str">
        <v/>
      </c>
      <c r="Y66" t="str">
        <v>Måloppnåelse (antall ansatte)</v>
      </c>
      <c r="Z66">
        <v>0</v>
      </c>
      <c r="AA66">
        <v>0</v>
      </c>
      <c r="AB66">
        <v>0</v>
      </c>
      <c r="AC66">
        <v>0</v>
      </c>
    </row>
    <row r="67" spans="1:29" x14ac:dyDescent="0.25">
      <c r="A67">
        <v>80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 t="str">
        <v/>
      </c>
      <c r="X67" t="str">
        <v/>
      </c>
      <c r="Y67" t="str">
        <v>Måloppnåelse (antall ansatte)</v>
      </c>
      <c r="Z67">
        <v>0</v>
      </c>
      <c r="AA67">
        <v>0</v>
      </c>
      <c r="AB67">
        <v>0</v>
      </c>
      <c r="AC67">
        <v>0</v>
      </c>
    </row>
    <row r="68" spans="1:29" x14ac:dyDescent="0.25">
      <c r="A68">
        <v>81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 t="str">
        <v/>
      </c>
      <c r="X68" t="str">
        <v/>
      </c>
      <c r="Y68" t="str">
        <v>Måloppnåelse (antall ansatte)</v>
      </c>
      <c r="Z68">
        <v>0</v>
      </c>
      <c r="AA68">
        <v>0</v>
      </c>
      <c r="AB68">
        <v>0</v>
      </c>
      <c r="AC68">
        <v>0</v>
      </c>
    </row>
    <row r="69" spans="1:29" x14ac:dyDescent="0.25">
      <c r="A69">
        <v>82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 t="str">
        <v/>
      </c>
      <c r="X69" t="str">
        <v/>
      </c>
      <c r="Y69" t="str">
        <v>Måloppnåelse (antall ansatte)</v>
      </c>
      <c r="Z69">
        <v>0</v>
      </c>
      <c r="AA69">
        <v>0</v>
      </c>
      <c r="AB69">
        <v>0</v>
      </c>
      <c r="AC69">
        <v>0</v>
      </c>
    </row>
    <row r="70" spans="1:29" x14ac:dyDescent="0.25">
      <c r="A70">
        <v>90</v>
      </c>
      <c r="B70" t="e">
        <v>#N/A</v>
      </c>
      <c r="C70">
        <v>2</v>
      </c>
      <c r="D70" t="str">
        <v>2.7.</v>
      </c>
      <c r="E70" t="str">
        <v>2.7.</v>
      </c>
      <c r="F70">
        <v>0</v>
      </c>
      <c r="G70" t="str">
        <v>Kompetansetiltak (grunn-, videre- og etterutdanning)</v>
      </c>
      <c r="H70" t="str">
        <v>Andre kompetansehevende tiltak med midler direkte fra statsforvalteren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 t="str">
        <v/>
      </c>
      <c r="X70" t="str">
        <v/>
      </c>
      <c r="Y70">
        <v>0</v>
      </c>
      <c r="Z70">
        <v>0</v>
      </c>
      <c r="AA70">
        <v>0</v>
      </c>
      <c r="AB70">
        <v>0</v>
      </c>
      <c r="AC70">
        <v>0</v>
      </c>
    </row>
    <row r="71" spans="1:29" x14ac:dyDescent="0.25">
      <c r="A71">
        <v>91</v>
      </c>
      <c r="B71" t="e">
        <v>#N/A</v>
      </c>
      <c r="C71">
        <v>3</v>
      </c>
      <c r="D71" t="str">
        <v>2.7a</v>
      </c>
      <c r="E71" t="str">
        <v>2.7a</v>
      </c>
      <c r="F71">
        <v>0</v>
      </c>
      <c r="G71" t="str">
        <v>Kompetansetiltak (grunn-, videre- og etterutdanning)</v>
      </c>
      <c r="H71" t="str">
        <v>Andre kompetansehevende tiltak med midler direkte fra statsforvalteren</v>
      </c>
      <c r="I71" t="str">
        <v>2.7a</v>
      </c>
      <c r="J71" t="str">
        <v>(Ikke for kommuner)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 t="str">
        <v/>
      </c>
      <c r="X71" t="str">
        <v/>
      </c>
      <c r="Y71">
        <v>0</v>
      </c>
      <c r="Z71">
        <v>0</v>
      </c>
      <c r="AA71">
        <v>0</v>
      </c>
      <c r="AB71" t="str">
        <v/>
      </c>
      <c r="AC71">
        <v>0</v>
      </c>
    </row>
    <row r="72" spans="1:29" x14ac:dyDescent="0.25">
      <c r="A72">
        <v>92</v>
      </c>
      <c r="B72" t="e">
        <v>#N/A</v>
      </c>
      <c r="C72">
        <v>3</v>
      </c>
      <c r="D72" t="str">
        <v>2.7b</v>
      </c>
      <c r="E72" t="str">
        <v>2.7b</v>
      </c>
      <c r="F72">
        <v>0</v>
      </c>
      <c r="G72" t="str">
        <v>Kompetansetiltak (grunn-, videre- og etterutdanning)</v>
      </c>
      <c r="H72" t="str">
        <v>Andre kompetansehevende tiltak med midler direkte fra statsforvalteren</v>
      </c>
      <c r="I72" t="str">
        <v>2.7b</v>
      </c>
      <c r="J72" t="str">
        <v>(Ikke for kommuner)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 t="str">
        <v/>
      </c>
      <c r="X72" t="str">
        <v/>
      </c>
      <c r="Y72">
        <v>0</v>
      </c>
      <c r="Z72">
        <v>0</v>
      </c>
      <c r="AA72">
        <v>0</v>
      </c>
      <c r="AB72" t="str">
        <v/>
      </c>
      <c r="AC72">
        <v>0</v>
      </c>
    </row>
    <row r="73" spans="1:29" x14ac:dyDescent="0.25">
      <c r="A73">
        <v>93</v>
      </c>
      <c r="B73" t="e">
        <v>#N/A</v>
      </c>
      <c r="C73">
        <v>3</v>
      </c>
      <c r="D73" t="str">
        <v>2.7c</v>
      </c>
      <c r="E73" t="str">
        <v>2.7c</v>
      </c>
      <c r="F73">
        <v>0</v>
      </c>
      <c r="G73" t="str">
        <v>Kompetansetiltak (grunn-, videre- og etterutdanning)</v>
      </c>
      <c r="H73" t="str">
        <v>Andre kompetansehevende tiltak med midler direkte fra statsforvalteren</v>
      </c>
      <c r="I73" t="str">
        <v>2.7c</v>
      </c>
      <c r="J73" t="str">
        <v>(Ikke for kommuner)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 t="str">
        <v/>
      </c>
      <c r="X73" t="str">
        <v/>
      </c>
      <c r="Y73">
        <v>0</v>
      </c>
      <c r="Z73">
        <v>0</v>
      </c>
      <c r="AA73">
        <v>0</v>
      </c>
      <c r="AB73" t="str">
        <v/>
      </c>
      <c r="AC73">
        <v>0</v>
      </c>
    </row>
    <row r="74" spans="1:29" x14ac:dyDescent="0.25">
      <c r="A74">
        <v>101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 t="str">
        <v/>
      </c>
      <c r="X74" t="str">
        <v/>
      </c>
      <c r="Y74" t="str">
        <v>Måloppnåelse (antall ansatte)</v>
      </c>
      <c r="Z74">
        <v>0</v>
      </c>
      <c r="AA74">
        <v>0</v>
      </c>
      <c r="AB74">
        <v>0</v>
      </c>
      <c r="AC74">
        <v>0</v>
      </c>
    </row>
    <row r="75" spans="1:29" x14ac:dyDescent="0.25">
      <c r="A75" t="e">
        <v>#VALUE!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 t="str">
        <v/>
      </c>
      <c r="X75" t="str">
        <v/>
      </c>
      <c r="Y75" t="str">
        <v>Måloppnåelse (antall ansatte)</v>
      </c>
      <c r="Z75">
        <v>0</v>
      </c>
      <c r="AA75">
        <v>0</v>
      </c>
      <c r="AB75">
        <v>0</v>
      </c>
      <c r="AC75">
        <v>0</v>
      </c>
    </row>
    <row r="76" spans="1:29" x14ac:dyDescent="0.25">
      <c r="A76" t="e">
        <v>#VALUE!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 t="str">
        <v/>
      </c>
      <c r="X76" t="str">
        <v/>
      </c>
      <c r="Y76" t="str">
        <v>Måloppnåelse (antall ansatte)</v>
      </c>
      <c r="Z76">
        <v>0</v>
      </c>
      <c r="AA76">
        <v>0</v>
      </c>
      <c r="AB76">
        <v>0</v>
      </c>
      <c r="AC76">
        <v>0</v>
      </c>
    </row>
    <row r="77" spans="1:29" x14ac:dyDescent="0.25">
      <c r="A77" t="e">
        <v>#VALUE!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 t="str">
        <v/>
      </c>
      <c r="X77" t="str">
        <v/>
      </c>
      <c r="Y77" t="str">
        <v>Måloppnåelse (antall ansatte)</v>
      </c>
      <c r="Z77">
        <v>0</v>
      </c>
      <c r="AA77">
        <v>0</v>
      </c>
      <c r="AB77">
        <v>0</v>
      </c>
      <c r="AC77">
        <v>0</v>
      </c>
    </row>
    <row r="78" spans="1:29" x14ac:dyDescent="0.25">
      <c r="A78" t="e">
        <v>#VALUE!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 t="str">
        <v/>
      </c>
      <c r="X78" t="str">
        <v/>
      </c>
      <c r="Y78" t="str">
        <v>Måloppnåelse (antall ansatte)</v>
      </c>
      <c r="Z78">
        <v>0</v>
      </c>
      <c r="AA78">
        <v>0</v>
      </c>
      <c r="AB78">
        <v>0</v>
      </c>
      <c r="AC78">
        <v>0</v>
      </c>
    </row>
    <row r="79" spans="1:29" x14ac:dyDescent="0.25">
      <c r="A79" t="e">
        <v>#VALUE!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 t="str">
        <v/>
      </c>
      <c r="X79" t="str">
        <v/>
      </c>
      <c r="Y79" t="str">
        <v>Måloppnåelse (antall ansatte)</v>
      </c>
      <c r="Z79">
        <v>0</v>
      </c>
      <c r="AA79">
        <v>0</v>
      </c>
      <c r="AB79">
        <v>0</v>
      </c>
      <c r="AC79">
        <v>0</v>
      </c>
    </row>
    <row r="80" spans="1:29" x14ac:dyDescent="0.25">
      <c r="A80" t="e">
        <v>#VALUE!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 t="str">
        <v/>
      </c>
      <c r="X80" t="str">
        <v/>
      </c>
      <c r="Y80" t="str">
        <v>Måloppnåelse (antall ansatte)</v>
      </c>
      <c r="Z80">
        <v>0</v>
      </c>
      <c r="AA80">
        <v>0</v>
      </c>
      <c r="AB80">
        <v>0</v>
      </c>
      <c r="AC80">
        <v>0</v>
      </c>
    </row>
    <row r="81" spans="1:29" x14ac:dyDescent="0.25">
      <c r="A81" t="e">
        <v>#VALUE!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 t="str">
        <v/>
      </c>
      <c r="X81" t="str">
        <v/>
      </c>
      <c r="Y81" t="str">
        <v>Måloppnåelse (antall ansatte)</v>
      </c>
      <c r="Z81">
        <v>0</v>
      </c>
      <c r="AA81">
        <v>0</v>
      </c>
      <c r="AB81">
        <v>0</v>
      </c>
      <c r="AC81">
        <v>0</v>
      </c>
    </row>
    <row r="82" spans="1:29" x14ac:dyDescent="0.25">
      <c r="A82" t="e">
        <v>#VALUE!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 t="str">
        <v/>
      </c>
      <c r="X82" t="str">
        <v/>
      </c>
      <c r="Y82" t="str">
        <v>Måloppnåelse (antall ansatte)</v>
      </c>
      <c r="Z82">
        <v>0</v>
      </c>
      <c r="AA82">
        <v>0</v>
      </c>
      <c r="AB82">
        <v>0</v>
      </c>
      <c r="AC82">
        <v>0</v>
      </c>
    </row>
    <row r="83" spans="1:29" x14ac:dyDescent="0.25">
      <c r="A83" t="e">
        <v>#VALUE!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 t="str">
        <v/>
      </c>
      <c r="X83" t="str">
        <v/>
      </c>
      <c r="Y83" t="str">
        <v>Måloppnåelse (antall ansatte)</v>
      </c>
      <c r="Z83">
        <v>0</v>
      </c>
      <c r="AA83">
        <v>0</v>
      </c>
      <c r="AB83">
        <v>0</v>
      </c>
      <c r="AC83">
        <v>0</v>
      </c>
    </row>
  </sheetData>
  <sheetProtection algorithmName="SHA-512" hashValue="uQ5yFmQxd8H+hzgEANOtFRQauobfmfB2E039nNzAppy1secyjp5D+SZsLB3vMh4/CQrcbno3JVkPjAQkrZS5Wg==" saltValue="0SlxJeV10D3qIJ83apYJk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Bare for statsforvalteren</vt:lpstr>
      <vt:lpstr>Rapportering</vt:lpstr>
      <vt:lpstr>backend (Ikke rør)</vt:lpstr>
      <vt:lpstr>(UTDATA) for statsforvalteren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Sigve Torvanger Furholt</dc:creator>
  <cp:lastModifiedBy>Andersen, Ellen Bang</cp:lastModifiedBy>
  <dcterms:created xsi:type="dcterms:W3CDTF">2021-12-16T15:24:46Z</dcterms:created>
  <dcterms:modified xsi:type="dcterms:W3CDTF">2023-12-20T12:57:45Z</dcterms:modified>
</cp:coreProperties>
</file>